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Položky!$A$1:$G$88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6" i="3"/>
  <c r="BD86" i="3"/>
  <c r="BC86" i="3"/>
  <c r="BB86" i="3"/>
  <c r="BA86" i="3"/>
  <c r="G86" i="3"/>
  <c r="BE85" i="3"/>
  <c r="BD85" i="3"/>
  <c r="BC85" i="3"/>
  <c r="BB85" i="3"/>
  <c r="BA85" i="3"/>
  <c r="G85" i="3"/>
  <c r="BE84" i="3"/>
  <c r="BD84" i="3"/>
  <c r="BC84" i="3"/>
  <c r="BB84" i="3"/>
  <c r="BA84" i="3"/>
  <c r="G84" i="3"/>
  <c r="BE83" i="3"/>
  <c r="BD83" i="3"/>
  <c r="BC83" i="3"/>
  <c r="BB83" i="3"/>
  <c r="BA83" i="3"/>
  <c r="G83" i="3"/>
  <c r="BE82" i="3"/>
  <c r="BD82" i="3"/>
  <c r="BC82" i="3"/>
  <c r="BB82" i="3"/>
  <c r="BA82" i="3"/>
  <c r="G82" i="3"/>
  <c r="BE78" i="3"/>
  <c r="BC78" i="3"/>
  <c r="BB78" i="3"/>
  <c r="BA78" i="3"/>
  <c r="G78" i="3"/>
  <c r="BD78" i="3" s="1"/>
  <c r="BE73" i="3"/>
  <c r="BC73" i="3"/>
  <c r="BB73" i="3"/>
  <c r="BA73" i="3"/>
  <c r="G73" i="3"/>
  <c r="BD73" i="3" s="1"/>
  <c r="BE71" i="3"/>
  <c r="BC71" i="3"/>
  <c r="BB71" i="3"/>
  <c r="BA71" i="3"/>
  <c r="G71" i="3"/>
  <c r="BD71" i="3" s="1"/>
  <c r="BE69" i="3"/>
  <c r="BC69" i="3"/>
  <c r="BB69" i="3"/>
  <c r="BA69" i="3"/>
  <c r="G69" i="3"/>
  <c r="BD69" i="3" s="1"/>
  <c r="BE67" i="3"/>
  <c r="BC67" i="3"/>
  <c r="BB67" i="3"/>
  <c r="BA67" i="3"/>
  <c r="G67" i="3"/>
  <c r="BD67" i="3" s="1"/>
  <c r="BE62" i="3"/>
  <c r="BC62" i="3"/>
  <c r="BB62" i="3"/>
  <c r="BA62" i="3"/>
  <c r="G62" i="3"/>
  <c r="BD62" i="3" s="1"/>
  <c r="BE60" i="3"/>
  <c r="BC60" i="3"/>
  <c r="BB60" i="3"/>
  <c r="BA60" i="3"/>
  <c r="G60" i="3"/>
  <c r="BD60" i="3" s="1"/>
  <c r="BE58" i="3"/>
  <c r="BC58" i="3"/>
  <c r="BB58" i="3"/>
  <c r="BA58" i="3"/>
  <c r="G58" i="3"/>
  <c r="BD58" i="3" s="1"/>
  <c r="BE56" i="3"/>
  <c r="BC56" i="3"/>
  <c r="BB56" i="3"/>
  <c r="BA56" i="3"/>
  <c r="G56" i="3"/>
  <c r="BD56" i="3" s="1"/>
  <c r="BE54" i="3"/>
  <c r="BC54" i="3"/>
  <c r="BB54" i="3"/>
  <c r="BA54" i="3"/>
  <c r="G54" i="3"/>
  <c r="BD54" i="3" s="1"/>
  <c r="BE52" i="3"/>
  <c r="BC52" i="3"/>
  <c r="BB52" i="3"/>
  <c r="BA52" i="3"/>
  <c r="G52" i="3"/>
  <c r="BD52" i="3" s="1"/>
  <c r="BE51" i="3"/>
  <c r="BC51" i="3"/>
  <c r="BB51" i="3"/>
  <c r="BA51" i="3"/>
  <c r="G51" i="3"/>
  <c r="BD51" i="3" s="1"/>
  <c r="BE50" i="3"/>
  <c r="BC50" i="3"/>
  <c r="BB50" i="3"/>
  <c r="BA50" i="3"/>
  <c r="G50" i="3"/>
  <c r="BD50" i="3" s="1"/>
  <c r="BE49" i="3"/>
  <c r="BC49" i="3"/>
  <c r="BB49" i="3"/>
  <c r="BA49" i="3"/>
  <c r="G49" i="3"/>
  <c r="BD49" i="3" s="1"/>
  <c r="BE47" i="3"/>
  <c r="BC47" i="3"/>
  <c r="BB47" i="3"/>
  <c r="BA47" i="3"/>
  <c r="G47" i="3"/>
  <c r="BD47" i="3" s="1"/>
  <c r="BE45" i="3"/>
  <c r="BC45" i="3"/>
  <c r="BB45" i="3"/>
  <c r="BA45" i="3"/>
  <c r="G45" i="3"/>
  <c r="BD45" i="3" s="1"/>
  <c r="BE43" i="3"/>
  <c r="BC43" i="3"/>
  <c r="BB43" i="3"/>
  <c r="BA43" i="3"/>
  <c r="G43" i="3"/>
  <c r="BD43" i="3" s="1"/>
  <c r="BE41" i="3"/>
  <c r="BC41" i="3"/>
  <c r="BB41" i="3"/>
  <c r="BA41" i="3"/>
  <c r="G41" i="3"/>
  <c r="BD41" i="3" s="1"/>
  <c r="BE35" i="3"/>
  <c r="BC35" i="3"/>
  <c r="BB35" i="3"/>
  <c r="BA35" i="3"/>
  <c r="G35" i="3"/>
  <c r="BD35" i="3" s="1"/>
  <c r="BE33" i="3"/>
  <c r="BC33" i="3"/>
  <c r="BB33" i="3"/>
  <c r="BA33" i="3"/>
  <c r="G33" i="3"/>
  <c r="BD33" i="3" s="1"/>
  <c r="BD88" i="3" s="1"/>
  <c r="H11" i="2" s="1"/>
  <c r="B11" i="2"/>
  <c r="A11" i="2"/>
  <c r="BE88" i="3"/>
  <c r="I11" i="2" s="1"/>
  <c r="BC88" i="3"/>
  <c r="G11" i="2" s="1"/>
  <c r="BB88" i="3"/>
  <c r="F11" i="2" s="1"/>
  <c r="BA88" i="3"/>
  <c r="E11" i="2" s="1"/>
  <c r="G88" i="3"/>
  <c r="C88" i="3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D31" i="3" s="1"/>
  <c r="H10" i="2" s="1"/>
  <c r="BC28" i="3"/>
  <c r="BA28" i="3"/>
  <c r="G28" i="3"/>
  <c r="G31" i="3" s="1"/>
  <c r="B10" i="2"/>
  <c r="A10" i="2"/>
  <c r="BE31" i="3"/>
  <c r="I10" i="2" s="1"/>
  <c r="BC31" i="3"/>
  <c r="G10" i="2" s="1"/>
  <c r="BA31" i="3"/>
  <c r="E10" i="2" s="1"/>
  <c r="C31" i="3"/>
  <c r="BE25" i="3"/>
  <c r="BD25" i="3"/>
  <c r="BD26" i="3" s="1"/>
  <c r="H9" i="2" s="1"/>
  <c r="BC25" i="3"/>
  <c r="BB25" i="3"/>
  <c r="BB26" i="3" s="1"/>
  <c r="F9" i="2" s="1"/>
  <c r="G25" i="3"/>
  <c r="BA25" i="3" s="1"/>
  <c r="BA26" i="3" s="1"/>
  <c r="E9" i="2" s="1"/>
  <c r="B9" i="2"/>
  <c r="A9" i="2"/>
  <c r="BE26" i="3"/>
  <c r="I9" i="2" s="1"/>
  <c r="BC26" i="3"/>
  <c r="G9" i="2" s="1"/>
  <c r="C26" i="3"/>
  <c r="BE19" i="3"/>
  <c r="BD19" i="3"/>
  <c r="BC19" i="3"/>
  <c r="BB19" i="3"/>
  <c r="G19" i="3"/>
  <c r="BA19" i="3" s="1"/>
  <c r="BE14" i="3"/>
  <c r="BD14" i="3"/>
  <c r="BD23" i="3" s="1"/>
  <c r="H8" i="2" s="1"/>
  <c r="BC14" i="3"/>
  <c r="BB14" i="3"/>
  <c r="BB23" i="3" s="1"/>
  <c r="F8" i="2" s="1"/>
  <c r="G14" i="3"/>
  <c r="BA14" i="3" s="1"/>
  <c r="B8" i="2"/>
  <c r="A8" i="2"/>
  <c r="BE23" i="3"/>
  <c r="I8" i="2" s="1"/>
  <c r="BC23" i="3"/>
  <c r="G8" i="2" s="1"/>
  <c r="C23" i="3"/>
  <c r="BE10" i="3"/>
  <c r="BD10" i="3"/>
  <c r="BC10" i="3"/>
  <c r="BB10" i="3"/>
  <c r="G10" i="3"/>
  <c r="BA10" i="3" s="1"/>
  <c r="BE8" i="3"/>
  <c r="BD8" i="3"/>
  <c r="BD12" i="3" s="1"/>
  <c r="H7" i="2" s="1"/>
  <c r="H12" i="2" s="1"/>
  <c r="C17" i="1" s="1"/>
  <c r="BC8" i="3"/>
  <c r="BB8" i="3"/>
  <c r="BB12" i="3" s="1"/>
  <c r="F7" i="2" s="1"/>
  <c r="G8" i="3"/>
  <c r="BA8" i="3" s="1"/>
  <c r="BA12" i="3" s="1"/>
  <c r="E7" i="2" s="1"/>
  <c r="B7" i="2"/>
  <c r="A7" i="2"/>
  <c r="BE12" i="3"/>
  <c r="I7" i="2" s="1"/>
  <c r="I12" i="2" s="1"/>
  <c r="C21" i="1" s="1"/>
  <c r="BC12" i="3"/>
  <c r="G7" i="2" s="1"/>
  <c r="G12" i="2" s="1"/>
  <c r="C18" i="1" s="1"/>
  <c r="C12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A23" i="3" l="1"/>
  <c r="E8" i="2" s="1"/>
  <c r="E12" i="2"/>
  <c r="BB28" i="3"/>
  <c r="BB31" i="3" s="1"/>
  <c r="F10" i="2" s="1"/>
  <c r="F12" i="2" s="1"/>
  <c r="C16" i="1" s="1"/>
  <c r="G12" i="3"/>
  <c r="G23" i="3"/>
  <c r="G26" i="3"/>
  <c r="G24" i="2" l="1"/>
  <c r="I24" i="2" s="1"/>
  <c r="G23" i="2"/>
  <c r="I23" i="2" s="1"/>
  <c r="G21" i="1" s="1"/>
  <c r="G22" i="2"/>
  <c r="I22" i="2" s="1"/>
  <c r="G20" i="1" s="1"/>
  <c r="G21" i="2"/>
  <c r="I21" i="2" s="1"/>
  <c r="G19" i="1" s="1"/>
  <c r="G20" i="2"/>
  <c r="I20" i="2" s="1"/>
  <c r="G18" i="1" s="1"/>
  <c r="G19" i="2"/>
  <c r="I19" i="2" s="1"/>
  <c r="G17" i="1" s="1"/>
  <c r="G18" i="2"/>
  <c r="I18" i="2" s="1"/>
  <c r="G16" i="1" s="1"/>
  <c r="G17" i="2"/>
  <c r="I17" i="2" s="1"/>
  <c r="C15" i="1"/>
  <c r="C19" i="1" s="1"/>
  <c r="C22" i="1" s="1"/>
  <c r="H25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<sst xmlns="http://schemas.openxmlformats.org/spreadsheetml/2006/main" count="310" uniqueCount="205">
  <si>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</si>
  <si>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</si>
  <si>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</si>
  <si>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</si>
  <si>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</si>
  <si>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</si>
  <si>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</si>
  <si>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</si>
  <si>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</si>
  <si>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</si>
  <si>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</si>
  <si>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</si>
  <si>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</si>
  <si>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</si>
  <si>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</si>
  <si>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</si>
  <si>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</si>
  <si>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</si>
  <si>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</si>
  <si>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</si>
  <si>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</si>
  <si>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</si>
  <si>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</si>
  <si>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</si>
  <si>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</si>
  <si>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</si>
  <si>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</si>
  <si>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</si>
  <si>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</si>
  <si>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</si>
  <si>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</si>
  <si>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</si>
  <si>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</si>
  <si>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</si>
  <si>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</si>
  <si>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</si>
  <si>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</si>
  <si>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</si>
  <si>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</si>
  <si>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</si>
  <si>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</si>
  <si>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</si>
  <si>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</si>
  <si>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</si>
  <si>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</si>
  <si>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</si>
  <si>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</si>
  <si>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</si>
  <si>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</si>
  <si>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</si>
  <si>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</si>
  <si>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</si>
  <si>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</si>
  <si>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</si>
  <si>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</si>
  <si>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</si>
  <si>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</si>
  <si>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</si>
  <si>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</si>
  <si>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</si>
  <si>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</si>
  <si>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</si>
  <si>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</si>
  <si>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</si>
  <si>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</si>
  <si>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</si>
  <si>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</si>
  <si>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</si>
  <si>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</si>
  <si>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</si>
  <si>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</si>
  <si>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</si>
  <si>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</si>
  <si>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</si>
  <si>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</si>
  <si>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</si>
  <si>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</si>
  <si>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Moje jiné</t>
  </si>
  <si>
    <t>19</t>
  </si>
  <si>
    <t>Zřízení bezbariervého WC 1NP Diakonie</t>
  </si>
  <si>
    <t>Zřízení bezbariérového WC v 1NP ZŠ Slezská Diakon</t>
  </si>
  <si>
    <t>61</t>
  </si>
  <si>
    <t>Upravy povrchů vnitřní</t>
  </si>
  <si>
    <t>612403399R00</t>
  </si>
  <si>
    <t xml:space="preserve">Hrubá výplň rýh ve stěnách maltou </t>
  </si>
  <si>
    <t>m2</t>
  </si>
  <si>
    <t>zapravení rýh</t>
  </si>
  <si>
    <t>612421131RT2</t>
  </si>
  <si>
    <t>Oprava vápen.omítek stěn do 5 % pl. - štukových s použitím suché maltové směsi</t>
  </si>
  <si>
    <t>úprava hrubé výplně</t>
  </si>
  <si>
    <t>97</t>
  </si>
  <si>
    <t>Prorážení otvorů</t>
  </si>
  <si>
    <t>973022241R00</t>
  </si>
  <si>
    <t xml:space="preserve">Provedení kapes zeď pl. 0,1 m2, hl. 15 cm </t>
  </si>
  <si>
    <t>kus</t>
  </si>
  <si>
    <t xml:space="preserve">Součet z jednotlivých PD pro krabice, </t>
  </si>
  <si>
    <t>vyp:8</t>
  </si>
  <si>
    <t>pro TUV:3</t>
  </si>
  <si>
    <t>VZT:1</t>
  </si>
  <si>
    <t>974031122R00</t>
  </si>
  <si>
    <t xml:space="preserve">Vysekání rýh ve zdi cihelné 3 x 7 cm </t>
  </si>
  <si>
    <t>m</t>
  </si>
  <si>
    <t xml:space="preserve">Součet z jednotlivých PD, </t>
  </si>
  <si>
    <t>od R1:45</t>
  </si>
  <si>
    <t>k vyp:15</t>
  </si>
  <si>
    <t>99</t>
  </si>
  <si>
    <t>Staveništní přesun hmot</t>
  </si>
  <si>
    <t>998011002R00</t>
  </si>
  <si>
    <t xml:space="preserve">Přesun hmot pro budovy zděné výšky do 12 m </t>
  </si>
  <si>
    <t>t</t>
  </si>
  <si>
    <t>784</t>
  </si>
  <si>
    <t>Malby</t>
  </si>
  <si>
    <t>784191201R00</t>
  </si>
  <si>
    <t xml:space="preserve">Penetrace podkladu hloubková Primalex 1x </t>
  </si>
  <si>
    <t>784195122R00</t>
  </si>
  <si>
    <t xml:space="preserve">Malba tekutá Primalex Standard, barva, 2 x </t>
  </si>
  <si>
    <t>784195222R00</t>
  </si>
  <si>
    <t xml:space="preserve">Malba tekutá Primalex Plus, barva, 2 x </t>
  </si>
  <si>
    <t>M21</t>
  </si>
  <si>
    <t>Elektromontáže</t>
  </si>
  <si>
    <t>210010002RT1</t>
  </si>
  <si>
    <t>Trubka ohebná pod omítku, typ 23.. 16 mm včetně dodávky trubky PVC 2316</t>
  </si>
  <si>
    <t>pro napojení ventilátoru z krabice</t>
  </si>
  <si>
    <t>210010301RT2</t>
  </si>
  <si>
    <t>Krabice přístrojová KI 68 L/1 NA včetně dodávky krabice KI(do sádrokartónu)</t>
  </si>
  <si>
    <t>včetně dodávky sv. Wago dle potřeby</t>
  </si>
  <si>
    <t>TUV:3</t>
  </si>
  <si>
    <t>PI:1</t>
  </si>
  <si>
    <t>rezerva:1</t>
  </si>
  <si>
    <t>210010313RT3</t>
  </si>
  <si>
    <t>Krabice odbočná KO, 110/L ST včetně dodávky KO 110 s víčkem</t>
  </si>
  <si>
    <t>pro napojení ventilátoru</t>
  </si>
  <si>
    <t>210100001R00</t>
  </si>
  <si>
    <t xml:space="preserve">Ukončení vodičů v rozvaděči + zapojení do 2,5 mm2 </t>
  </si>
  <si>
    <t>v rozváděči + krabice pro ventilátor</t>
  </si>
  <si>
    <t>210100002R00</t>
  </si>
  <si>
    <t xml:space="preserve">Ukončení vodičů v rozvaděči + zapojení do 6 mm2 </t>
  </si>
  <si>
    <t>SEBT</t>
  </si>
  <si>
    <t>210110001R00</t>
  </si>
  <si>
    <t>Spínač nástěnný jednopól.- řaz. 1, obyč.prostředí DEMONTÁŽ</t>
  </si>
  <si>
    <t>kompletní demontáž spínačů včetně sporákové krabice</t>
  </si>
  <si>
    <t>210110001RT1</t>
  </si>
  <si>
    <t>Spínač nástěnný jednopól.- řaz. 1, obyč.prostředí včetně dodávky spínače 3553-A01340</t>
  </si>
  <si>
    <t>210120401R00</t>
  </si>
  <si>
    <t xml:space="preserve">Jistič vzduch.1pólový do 25 A IJV-IJM-PO bez krytu </t>
  </si>
  <si>
    <t>210140652R00</t>
  </si>
  <si>
    <t>Houkačka elektrická typ piezo včetně dodávky PI</t>
  </si>
  <si>
    <t>210150051R00</t>
  </si>
  <si>
    <t>Relé pomocné a paměťové st,ss 2 P nebo 3 Z včetně dodávky R</t>
  </si>
  <si>
    <t>relé do krabice pro ovládání VZT</t>
  </si>
  <si>
    <t>210170001RZ1</t>
  </si>
  <si>
    <t>Ohřev vody TUV včetně dodávky ohřívače</t>
  </si>
  <si>
    <t>kompletní dodávka včetně montáže a jeho napojení, v ceně přívodní vodič a svorkovnice včetně vrutů a hmoždinek</t>
  </si>
  <si>
    <t>210170002RZ2</t>
  </si>
  <si>
    <t>VZT ventilátor včetně ventilátoru</t>
  </si>
  <si>
    <t>Včetně dodávky upevňovacích prvků</t>
  </si>
  <si>
    <t>210190002R00</t>
  </si>
  <si>
    <t xml:space="preserve">Montáž celoplechových rozvodnic do váhy 50 kg </t>
  </si>
  <si>
    <t>Veškeré potřebné úpravy v R1 dle specifikace a PD</t>
  </si>
  <si>
    <t>210200006R00</t>
  </si>
  <si>
    <t>Svítidlo žárovkové 1830202, DEMONTÁŽ</t>
  </si>
  <si>
    <t>kompletní demontáž stávajícího osvětlení</t>
  </si>
  <si>
    <t>210200010R00</t>
  </si>
  <si>
    <t xml:space="preserve">Svítidlo žárovkové 2112001, 60 W, bytové stropní </t>
  </si>
  <si>
    <t>L1:1</t>
  </si>
  <si>
    <t>L2:7</t>
  </si>
  <si>
    <t>L2a:3</t>
  </si>
  <si>
    <t>L5:1</t>
  </si>
  <si>
    <t>210220003RT3</t>
  </si>
  <si>
    <t>Vedení uzemňovací na povrchu Cu do 50 mm2 včetně dodávky CY 6 mm2</t>
  </si>
  <si>
    <t>210220321RT1</t>
  </si>
  <si>
    <t>Svorka na potrubí ....., včetně Cu pásku včetně dodávky svorky + Cu pásku</t>
  </si>
  <si>
    <t>210290001R00</t>
  </si>
  <si>
    <t xml:space="preserve">Výchozí revize elektro </t>
  </si>
  <si>
    <t>Kompletní VRZ</t>
  </si>
  <si>
    <t>210800105RT3</t>
  </si>
  <si>
    <t>Kabel CYKY 750 V 3x1,5 mm2 uložený pod omítkou včetně dodávky kabelu 3Cx1,5</t>
  </si>
  <si>
    <t>Cena včetně 10% prořez</t>
  </si>
  <si>
    <t>osvětlení:85</t>
  </si>
  <si>
    <t>VZT:20</t>
  </si>
  <si>
    <t>prořez:11</t>
  </si>
  <si>
    <t>210800106RT3</t>
  </si>
  <si>
    <t>Kabel CYKY 750 V 3x2,5 mm2 uložený pod omítkou včetně dodávky kabelu 3Cx2,5</t>
  </si>
  <si>
    <t>TUV ČM 105a:55</t>
  </si>
  <si>
    <t>TUV ČM 107a:45</t>
  </si>
  <si>
    <t>prořez:10</t>
  </si>
  <si>
    <t>34800600.Z</t>
  </si>
  <si>
    <t>Svítidlo L1</t>
  </si>
  <si>
    <t>34800601.Z</t>
  </si>
  <si>
    <t>Svítidlo L2</t>
  </si>
  <si>
    <t>34800602.Z</t>
  </si>
  <si>
    <t>Svítidlo L2a</t>
  </si>
  <si>
    <t>34800603.Z</t>
  </si>
  <si>
    <t>Svítidlo L5</t>
  </si>
  <si>
    <t>35822001015</t>
  </si>
  <si>
    <t>Jistič do 80 A 1 pól. charakteristika B, LTN-16B-1</t>
  </si>
  <si>
    <t>v R1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</si>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</sst>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120716</v>
      </c>
      <c r="D2" s="5" t="str">
        <f>Rekapitulace!G2</f>
        <v>Zřízení bezbariérového WC v 1NP ZŠ Slezská Diakon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78</v>
      </c>
      <c r="B5" s="16"/>
      <c r="C5" s="17" t="s">
        <v>79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73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>
        <v>220215</v>
      </c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 t="str">
        <f>Rekapitulace!A17</f>
        <v>Ztížené výrobní podmínky</v>
      </c>
      <c r="E15" s="60"/>
      <c r="F15" s="61"/>
      <c r="G15" s="58">
        <f>Rekapitulace!I17</f>
        <v>0</v>
      </c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 t="str">
        <f>Rekapitulace!A18</f>
        <v>Oborová přirážka</v>
      </c>
      <c r="E16" s="62"/>
      <c r="F16" s="63"/>
      <c r="G16" s="58">
        <f>Rekapitulace!I18</f>
        <v>0</v>
      </c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 t="str">
        <f>Rekapitulace!A19</f>
        <v>Přesun stavebních kapacit</v>
      </c>
      <c r="E17" s="62"/>
      <c r="F17" s="63"/>
      <c r="G17" s="58">
        <f>Rekapitulace!I19</f>
        <v>0</v>
      </c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 t="str">
        <f>Rekapitulace!A20</f>
        <v>Mimostaveništní doprava</v>
      </c>
      <c r="E18" s="62"/>
      <c r="F18" s="63"/>
      <c r="G18" s="58">
        <f>Rekapitulace!I20</f>
        <v>0</v>
      </c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 t="str">
        <f>Rekapitulace!A21</f>
        <v>Zařízení staveniště</v>
      </c>
      <c r="E19" s="62"/>
      <c r="F19" s="63"/>
      <c r="G19" s="58">
        <f>Rekapitulace!I21</f>
        <v>0</v>
      </c>
    </row>
    <row r="20" spans="1:7" ht="15.95" customHeight="1" x14ac:dyDescent="0.2">
      <c r="A20" s="66"/>
      <c r="B20" s="57"/>
      <c r="C20" s="58"/>
      <c r="D20" s="8" t="str">
        <f>Rekapitulace!A22</f>
        <v>Provoz investora</v>
      </c>
      <c r="E20" s="62"/>
      <c r="F20" s="63"/>
      <c r="G20" s="58">
        <f>Rekapitulace!I22</f>
        <v>0</v>
      </c>
    </row>
    <row r="21" spans="1:7" ht="15.95" customHeight="1" x14ac:dyDescent="0.2">
      <c r="A21" s="66" t="s">
        <v>30</v>
      </c>
      <c r="B21" s="57"/>
      <c r="C21" s="58">
        <f>HZS</f>
        <v>0</v>
      </c>
      <c r="D21" s="8" t="str">
        <f>Rekapitulace!A23</f>
        <v>Kompletační činnost (IČD)</v>
      </c>
      <c r="E21" s="62"/>
      <c r="F21" s="63"/>
      <c r="G21" s="58">
        <f>Rekapitulace!I23</f>
        <v>0</v>
      </c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15</v>
      </c>
      <c r="D30" s="90" t="s">
        <v>43</v>
      </c>
      <c r="E30" s="92"/>
      <c r="F30" s="93">
        <f>C23-F32</f>
        <v>0</v>
      </c>
      <c r="G30" s="94"/>
    </row>
    <row r="31" spans="1:7" x14ac:dyDescent="0.2">
      <c r="A31" s="89" t="s">
        <v>44</v>
      </c>
      <c r="B31" s="90"/>
      <c r="C31" s="91">
        <f>SazbaDPH1</f>
        <v>15</v>
      </c>
      <c r="D31" s="90" t="s">
        <v>45</v>
      </c>
      <c r="E31" s="92"/>
      <c r="F31" s="93">
        <f>ROUND(PRODUCT(F30,C31/100),0)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7" t="s">
        <v>48</v>
      </c>
      <c r="B1" s="108"/>
      <c r="C1" s="109" t="str">
        <f>CONCATENATE(cislostavby," ",nazevstavby)</f>
        <v>1 Moje jiné</v>
      </c>
      <c r="D1" s="110"/>
      <c r="E1" s="111"/>
      <c r="F1" s="110"/>
      <c r="G1" s="112" t="s">
        <v>49</v>
      </c>
      <c r="H1" s="113">
        <v>120716</v>
      </c>
      <c r="I1" s="114"/>
    </row>
    <row r="2" spans="1:57" ht="13.5" thickBot="1" x14ac:dyDescent="0.25">
      <c r="A2" s="115" t="s">
        <v>50</v>
      </c>
      <c r="B2" s="116"/>
      <c r="C2" s="117" t="str">
        <f>CONCATENATE(cisloobjektu," ",nazevobjektu)</f>
        <v>19 Zřízení bezbariervého WC 1NP Diakonie</v>
      </c>
      <c r="D2" s="118"/>
      <c r="E2" s="119"/>
      <c r="F2" s="118"/>
      <c r="G2" s="120" t="s">
        <v>80</v>
      </c>
      <c r="H2" s="121"/>
      <c r="I2" s="122"/>
    </row>
    <row r="3" spans="1:57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57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57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 x14ac:dyDescent="0.2">
      <c r="A7" s="228" t="str">
        <f>Položky!B7</f>
        <v>61</v>
      </c>
      <c r="B7" s="132" t="str">
        <f>Položky!C7</f>
        <v>Upravy povrchů vnitřní</v>
      </c>
      <c r="C7" s="68"/>
      <c r="D7" s="133"/>
      <c r="E7" s="229">
        <f>Položky!BA12</f>
        <v>0</v>
      </c>
      <c r="F7" s="230">
        <f>Položky!BB12</f>
        <v>0</v>
      </c>
      <c r="G7" s="230">
        <f>Položky!BC12</f>
        <v>0</v>
      </c>
      <c r="H7" s="230">
        <f>Položky!BD12</f>
        <v>0</v>
      </c>
      <c r="I7" s="231">
        <f>Položky!BE12</f>
        <v>0</v>
      </c>
    </row>
    <row r="8" spans="1:57" s="36" customFormat="1" x14ac:dyDescent="0.2">
      <c r="A8" s="228" t="str">
        <f>Položky!B13</f>
        <v>97</v>
      </c>
      <c r="B8" s="132" t="str">
        <f>Položky!C13</f>
        <v>Prorážení otvorů</v>
      </c>
      <c r="C8" s="68"/>
      <c r="D8" s="133"/>
      <c r="E8" s="229">
        <f>Položky!BA23</f>
        <v>0</v>
      </c>
      <c r="F8" s="230">
        <f>Položky!BB23</f>
        <v>0</v>
      </c>
      <c r="G8" s="230">
        <f>Položky!BC23</f>
        <v>0</v>
      </c>
      <c r="H8" s="230">
        <f>Položky!BD23</f>
        <v>0</v>
      </c>
      <c r="I8" s="231">
        <f>Položky!BE23</f>
        <v>0</v>
      </c>
    </row>
    <row r="9" spans="1:57" s="36" customFormat="1" x14ac:dyDescent="0.2">
      <c r="A9" s="228" t="str">
        <f>Položky!B24</f>
        <v>99</v>
      </c>
      <c r="B9" s="132" t="str">
        <f>Položky!C24</f>
        <v>Staveništní přesun hmot</v>
      </c>
      <c r="C9" s="68"/>
      <c r="D9" s="133"/>
      <c r="E9" s="229">
        <f>Položky!BA26</f>
        <v>0</v>
      </c>
      <c r="F9" s="230">
        <f>Položky!BB26</f>
        <v>0</v>
      </c>
      <c r="G9" s="230">
        <f>Položky!BC26</f>
        <v>0</v>
      </c>
      <c r="H9" s="230">
        <f>Položky!BD26</f>
        <v>0</v>
      </c>
      <c r="I9" s="231">
        <f>Položky!BE26</f>
        <v>0</v>
      </c>
    </row>
    <row r="10" spans="1:57" s="36" customFormat="1" x14ac:dyDescent="0.2">
      <c r="A10" s="228" t="str">
        <f>Položky!B27</f>
        <v>784</v>
      </c>
      <c r="B10" s="132" t="str">
        <f>Položky!C27</f>
        <v>Malby</v>
      </c>
      <c r="C10" s="68"/>
      <c r="D10" s="133"/>
      <c r="E10" s="229">
        <f>Položky!BA31</f>
        <v>0</v>
      </c>
      <c r="F10" s="230">
        <f>Položky!BB31</f>
        <v>0</v>
      </c>
      <c r="G10" s="230">
        <f>Položky!BC31</f>
        <v>0</v>
      </c>
      <c r="H10" s="230">
        <f>Položky!BD31</f>
        <v>0</v>
      </c>
      <c r="I10" s="231">
        <f>Položky!BE31</f>
        <v>0</v>
      </c>
    </row>
    <row r="11" spans="1:57" s="36" customFormat="1" ht="13.5" thickBot="1" x14ac:dyDescent="0.25">
      <c r="A11" s="228" t="str">
        <f>Položky!B32</f>
        <v>M21</v>
      </c>
      <c r="B11" s="132" t="str">
        <f>Položky!C32</f>
        <v>Elektromontáže</v>
      </c>
      <c r="C11" s="68"/>
      <c r="D11" s="133"/>
      <c r="E11" s="229">
        <f>Položky!BA88</f>
        <v>0</v>
      </c>
      <c r="F11" s="230">
        <f>Položky!BB88</f>
        <v>0</v>
      </c>
      <c r="G11" s="230">
        <f>Položky!BC88</f>
        <v>0</v>
      </c>
      <c r="H11" s="230">
        <f>Položky!BD88</f>
        <v>0</v>
      </c>
      <c r="I11" s="231">
        <f>Položky!BE88</f>
        <v>0</v>
      </c>
    </row>
    <row r="12" spans="1:57" s="140" customFormat="1" ht="13.5" thickBot="1" x14ac:dyDescent="0.25">
      <c r="A12" s="134"/>
      <c r="B12" s="135" t="s">
        <v>57</v>
      </c>
      <c r="C12" s="135"/>
      <c r="D12" s="136"/>
      <c r="E12" s="137">
        <f>SUM(E7:E11)</f>
        <v>0</v>
      </c>
      <c r="F12" s="138">
        <f>SUM(F7:F11)</f>
        <v>0</v>
      </c>
      <c r="G12" s="138">
        <f>SUM(G7:G11)</f>
        <v>0</v>
      </c>
      <c r="H12" s="138">
        <f>SUM(H7:H11)</f>
        <v>0</v>
      </c>
      <c r="I12" s="139">
        <f>SUM(I7:I11)</f>
        <v>0</v>
      </c>
    </row>
    <row r="13" spans="1:57" x14ac:dyDescent="0.2">
      <c r="A13" s="68"/>
      <c r="B13" s="68"/>
      <c r="C13" s="68"/>
      <c r="D13" s="68"/>
      <c r="E13" s="68"/>
      <c r="F13" s="68"/>
      <c r="G13" s="68"/>
      <c r="H13" s="68"/>
      <c r="I13" s="68"/>
    </row>
    <row r="14" spans="1:57" ht="19.5" customHeight="1" x14ac:dyDescent="0.25">
      <c r="A14" s="124" t="s">
        <v>58</v>
      </c>
      <c r="B14" s="124"/>
      <c r="C14" s="124"/>
      <c r="D14" s="124"/>
      <c r="E14" s="124"/>
      <c r="F14" s="124"/>
      <c r="G14" s="141"/>
      <c r="H14" s="124"/>
      <c r="I14" s="124"/>
      <c r="BA14" s="42"/>
      <c r="BB14" s="42"/>
      <c r="BC14" s="42"/>
      <c r="BD14" s="42"/>
      <c r="BE14" s="42"/>
    </row>
    <row r="15" spans="1:57" ht="13.5" thickBot="1" x14ac:dyDescent="0.25">
      <c r="A15" s="81"/>
      <c r="B15" s="81"/>
      <c r="C15" s="81"/>
      <c r="D15" s="81"/>
      <c r="E15" s="81"/>
      <c r="F15" s="81"/>
      <c r="G15" s="81"/>
      <c r="H15" s="81"/>
      <c r="I15" s="81"/>
    </row>
    <row r="16" spans="1:57" x14ac:dyDescent="0.2">
      <c r="A16" s="75" t="s">
        <v>59</v>
      </c>
      <c r="B16" s="76"/>
      <c r="C16" s="76"/>
      <c r="D16" s="142"/>
      <c r="E16" s="143" t="s">
        <v>60</v>
      </c>
      <c r="F16" s="144" t="s">
        <v>61</v>
      </c>
      <c r="G16" s="145" t="s">
        <v>62</v>
      </c>
      <c r="H16" s="146"/>
      <c r="I16" s="147" t="s">
        <v>60</v>
      </c>
    </row>
    <row r="17" spans="1:53" x14ac:dyDescent="0.2">
      <c r="A17" s="66" t="s">
        <v>197</v>
      </c>
      <c r="B17" s="57"/>
      <c r="C17" s="57"/>
      <c r="D17" s="148"/>
      <c r="E17" s="149"/>
      <c r="F17" s="150"/>
      <c r="G17" s="151">
        <f>CHOOSE(BA17+1,HSV+PSV,HSV+PSV+Mont,HSV+PSV+Dodavka+Mont,HSV,PSV,Mont,Dodavka,Mont+Dodavka,0)</f>
        <v>0</v>
      </c>
      <c r="H17" s="152"/>
      <c r="I17" s="153">
        <f>E17+F17*G17/100</f>
        <v>0</v>
      </c>
      <c r="BA17">
        <v>0</v>
      </c>
    </row>
    <row r="18" spans="1:53" x14ac:dyDescent="0.2">
      <c r="A18" s="66" t="s">
        <v>198</v>
      </c>
      <c r="B18" s="57"/>
      <c r="C18" s="57"/>
      <c r="D18" s="148"/>
      <c r="E18" s="149"/>
      <c r="F18" s="150"/>
      <c r="G18" s="151">
        <f>CHOOSE(BA18+1,HSV+PSV,HSV+PSV+Mont,HSV+PSV+Dodavka+Mont,HSV,PSV,Mont,Dodavka,Mont+Dodavka,0)</f>
        <v>0</v>
      </c>
      <c r="H18" s="152"/>
      <c r="I18" s="153">
        <f>E18+F18*G18/100</f>
        <v>0</v>
      </c>
      <c r="BA18">
        <v>0</v>
      </c>
    </row>
    <row r="19" spans="1:53" x14ac:dyDescent="0.2">
      <c r="A19" s="66" t="s">
        <v>199</v>
      </c>
      <c r="B19" s="57"/>
      <c r="C19" s="57"/>
      <c r="D19" s="148"/>
      <c r="E19" s="149"/>
      <c r="F19" s="150"/>
      <c r="G19" s="151">
        <f>CHOOSE(BA19+1,HSV+PSV,HSV+PSV+Mont,HSV+PSV+Dodavka+Mont,HSV,PSV,Mont,Dodavka,Mont+Dodavka,0)</f>
        <v>0</v>
      </c>
      <c r="H19" s="152"/>
      <c r="I19" s="153">
        <f>E19+F19*G19/100</f>
        <v>0</v>
      </c>
      <c r="BA19">
        <v>0</v>
      </c>
    </row>
    <row r="20" spans="1:53" x14ac:dyDescent="0.2">
      <c r="A20" s="66" t="s">
        <v>200</v>
      </c>
      <c r="B20" s="57"/>
      <c r="C20" s="57"/>
      <c r="D20" s="148"/>
      <c r="E20" s="149"/>
      <c r="F20" s="150"/>
      <c r="G20" s="151">
        <f>CHOOSE(BA20+1,HSV+PSV,HSV+PSV+Mont,HSV+PSV+Dodavka+Mont,HSV,PSV,Mont,Dodavka,Mont+Dodavka,0)</f>
        <v>0</v>
      </c>
      <c r="H20" s="152"/>
      <c r="I20" s="153">
        <f>E20+F20*G20/100</f>
        <v>0</v>
      </c>
      <c r="BA20">
        <v>0</v>
      </c>
    </row>
    <row r="21" spans="1:53" x14ac:dyDescent="0.2">
      <c r="A21" s="66" t="s">
        <v>201</v>
      </c>
      <c r="B21" s="57"/>
      <c r="C21" s="57"/>
      <c r="D21" s="148"/>
      <c r="E21" s="149"/>
      <c r="F21" s="150"/>
      <c r="G21" s="151">
        <f>CHOOSE(BA21+1,HSV+PSV,HSV+PSV+Mont,HSV+PSV+Dodavka+Mont,HSV,PSV,Mont,Dodavka,Mont+Dodavka,0)</f>
        <v>0</v>
      </c>
      <c r="H21" s="152"/>
      <c r="I21" s="153">
        <f>E21+F21*G21/100</f>
        <v>0</v>
      </c>
      <c r="BA21">
        <v>1</v>
      </c>
    </row>
    <row r="22" spans="1:53" x14ac:dyDescent="0.2">
      <c r="A22" s="66" t="s">
        <v>202</v>
      </c>
      <c r="B22" s="57"/>
      <c r="C22" s="57"/>
      <c r="D22" s="148"/>
      <c r="E22" s="149"/>
      <c r="F22" s="150"/>
      <c r="G22" s="151">
        <f>CHOOSE(BA22+1,HSV+PSV,HSV+PSV+Mont,HSV+PSV+Dodavka+Mont,HSV,PSV,Mont,Dodavka,Mont+Dodavka,0)</f>
        <v>0</v>
      </c>
      <c r="H22" s="152"/>
      <c r="I22" s="153">
        <f>E22+F22*G22/100</f>
        <v>0</v>
      </c>
      <c r="BA22">
        <v>1</v>
      </c>
    </row>
    <row r="23" spans="1:53" x14ac:dyDescent="0.2">
      <c r="A23" s="66" t="s">
        <v>203</v>
      </c>
      <c r="B23" s="57"/>
      <c r="C23" s="57"/>
      <c r="D23" s="148"/>
      <c r="E23" s="149"/>
      <c r="F23" s="150"/>
      <c r="G23" s="151">
        <f>CHOOSE(BA23+1,HSV+PSV,HSV+PSV+Mont,HSV+PSV+Dodavka+Mont,HSV,PSV,Mont,Dodavka,Mont+Dodavka,0)</f>
        <v>0</v>
      </c>
      <c r="H23" s="152"/>
      <c r="I23" s="153">
        <f>E23+F23*G23/100</f>
        <v>0</v>
      </c>
      <c r="BA23">
        <v>2</v>
      </c>
    </row>
    <row r="24" spans="1:53" x14ac:dyDescent="0.2">
      <c r="A24" s="66" t="s">
        <v>204</v>
      </c>
      <c r="B24" s="57"/>
      <c r="C24" s="57"/>
      <c r="D24" s="148"/>
      <c r="E24" s="149"/>
      <c r="F24" s="150"/>
      <c r="G24" s="151">
        <f>CHOOSE(BA24+1,HSV+PSV,HSV+PSV+Mont,HSV+PSV+Dodavka+Mont,HSV,PSV,Mont,Dodavka,Mont+Dodavka,0)</f>
        <v>0</v>
      </c>
      <c r="H24" s="152"/>
      <c r="I24" s="153">
        <f>E24+F24*G24/100</f>
        <v>0</v>
      </c>
      <c r="BA24">
        <v>2</v>
      </c>
    </row>
    <row r="25" spans="1:53" ht="13.5" thickBot="1" x14ac:dyDescent="0.25">
      <c r="A25" s="154"/>
      <c r="B25" s="155" t="s">
        <v>63</v>
      </c>
      <c r="C25" s="156"/>
      <c r="D25" s="157"/>
      <c r="E25" s="158"/>
      <c r="F25" s="159"/>
      <c r="G25" s="159"/>
      <c r="H25" s="160">
        <f>SUM(I17:I24)</f>
        <v>0</v>
      </c>
      <c r="I25" s="161"/>
    </row>
    <row r="27" spans="1:53" x14ac:dyDescent="0.2">
      <c r="B27" s="140"/>
      <c r="F27" s="162"/>
      <c r="G27" s="163"/>
      <c r="H27" s="163"/>
      <c r="I27" s="164"/>
    </row>
    <row r="28" spans="1:53" x14ac:dyDescent="0.2">
      <c r="F28" s="162"/>
      <c r="G28" s="163"/>
      <c r="H28" s="163"/>
      <c r="I28" s="164"/>
    </row>
    <row r="29" spans="1:53" x14ac:dyDescent="0.2">
      <c r="F29" s="162"/>
      <c r="G29" s="163"/>
      <c r="H29" s="163"/>
      <c r="I29" s="164"/>
    </row>
    <row r="30" spans="1:53" x14ac:dyDescent="0.2">
      <c r="F30" s="162"/>
      <c r="G30" s="163"/>
      <c r="H30" s="163"/>
      <c r="I30" s="164"/>
    </row>
    <row r="31" spans="1:53" x14ac:dyDescent="0.2">
      <c r="F31" s="162"/>
      <c r="G31" s="163"/>
      <c r="H31" s="163"/>
      <c r="I31" s="164"/>
    </row>
    <row r="32" spans="1:53" x14ac:dyDescent="0.2">
      <c r="F32" s="162"/>
      <c r="G32" s="163"/>
      <c r="H32" s="163"/>
      <c r="I32" s="164"/>
    </row>
    <row r="33" spans="6:9" x14ac:dyDescent="0.2">
      <c r="F33" s="162"/>
      <c r="G33" s="163"/>
      <c r="H33" s="163"/>
      <c r="I33" s="164"/>
    </row>
    <row r="34" spans="6:9" x14ac:dyDescent="0.2">
      <c r="F34" s="162"/>
      <c r="G34" s="163"/>
      <c r="H34" s="163"/>
      <c r="I34" s="164"/>
    </row>
    <row r="35" spans="6:9" x14ac:dyDescent="0.2">
      <c r="F35" s="162"/>
      <c r="G35" s="163"/>
      <c r="H35" s="163"/>
      <c r="I35" s="164"/>
    </row>
    <row r="36" spans="6:9" x14ac:dyDescent="0.2">
      <c r="F36" s="162"/>
      <c r="G36" s="163"/>
      <c r="H36" s="163"/>
      <c r="I36" s="164"/>
    </row>
    <row r="37" spans="6:9" x14ac:dyDescent="0.2">
      <c r="F37" s="162"/>
      <c r="G37" s="163"/>
      <c r="H37" s="163"/>
      <c r="I37" s="164"/>
    </row>
    <row r="38" spans="6:9" x14ac:dyDescent="0.2">
      <c r="F38" s="162"/>
      <c r="G38" s="163"/>
      <c r="H38" s="163"/>
      <c r="I38" s="164"/>
    </row>
    <row r="39" spans="6:9" x14ac:dyDescent="0.2">
      <c r="F39" s="162"/>
      <c r="G39" s="163"/>
      <c r="H39" s="163"/>
      <c r="I39" s="164"/>
    </row>
    <row r="40" spans="6:9" x14ac:dyDescent="0.2">
      <c r="F40" s="162"/>
      <c r="G40" s="163"/>
      <c r="H40" s="163"/>
      <c r="I40" s="164"/>
    </row>
    <row r="41" spans="6:9" x14ac:dyDescent="0.2">
      <c r="F41" s="162"/>
      <c r="G41" s="163"/>
      <c r="H41" s="163"/>
      <c r="I41" s="164"/>
    </row>
    <row r="42" spans="6:9" x14ac:dyDescent="0.2">
      <c r="F42" s="162"/>
      <c r="G42" s="163"/>
      <c r="H42" s="163"/>
      <c r="I42" s="164"/>
    </row>
    <row r="43" spans="6:9" x14ac:dyDescent="0.2">
      <c r="F43" s="162"/>
      <c r="G43" s="163"/>
      <c r="H43" s="163"/>
      <c r="I43" s="164"/>
    </row>
    <row r="44" spans="6:9" x14ac:dyDescent="0.2">
      <c r="F44" s="162"/>
      <c r="G44" s="163"/>
      <c r="H44" s="163"/>
      <c r="I44" s="164"/>
    </row>
    <row r="45" spans="6:9" x14ac:dyDescent="0.2">
      <c r="F45" s="162"/>
      <c r="G45" s="163"/>
      <c r="H45" s="163"/>
      <c r="I45" s="164"/>
    </row>
    <row r="46" spans="6:9" x14ac:dyDescent="0.2">
      <c r="F46" s="162"/>
      <c r="G46" s="163"/>
      <c r="H46" s="163"/>
      <c r="I46" s="164"/>
    </row>
    <row r="47" spans="6:9" x14ac:dyDescent="0.2">
      <c r="F47" s="162"/>
      <c r="G47" s="163"/>
      <c r="H47" s="163"/>
      <c r="I47" s="164"/>
    </row>
    <row r="48" spans="6:9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  <row r="69" spans="6:9" x14ac:dyDescent="0.2">
      <c r="F69" s="162"/>
      <c r="G69" s="163"/>
      <c r="H69" s="163"/>
      <c r="I69" s="164"/>
    </row>
    <row r="70" spans="6:9" x14ac:dyDescent="0.2">
      <c r="F70" s="162"/>
      <c r="G70" s="163"/>
      <c r="H70" s="163"/>
      <c r="I70" s="164"/>
    </row>
    <row r="71" spans="6:9" x14ac:dyDescent="0.2">
      <c r="F71" s="162"/>
      <c r="G71" s="163"/>
      <c r="H71" s="163"/>
      <c r="I71" s="164"/>
    </row>
    <row r="72" spans="6:9" x14ac:dyDescent="0.2">
      <c r="F72" s="162"/>
      <c r="G72" s="163"/>
      <c r="H72" s="163"/>
      <c r="I72" s="164"/>
    </row>
    <row r="73" spans="6:9" x14ac:dyDescent="0.2">
      <c r="F73" s="162"/>
      <c r="G73" s="163"/>
      <c r="H73" s="163"/>
      <c r="I73" s="164"/>
    </row>
    <row r="74" spans="6:9" x14ac:dyDescent="0.2">
      <c r="F74" s="162"/>
      <c r="G74" s="163"/>
      <c r="H74" s="163"/>
      <c r="I74" s="164"/>
    </row>
    <row r="75" spans="6:9" x14ac:dyDescent="0.2">
      <c r="F75" s="162"/>
      <c r="G75" s="163"/>
      <c r="H75" s="163"/>
      <c r="I75" s="164"/>
    </row>
    <row r="76" spans="6:9" x14ac:dyDescent="0.2">
      <c r="F76" s="162"/>
      <c r="G76" s="163"/>
      <c r="H76" s="163"/>
      <c r="I76" s="164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1"/>
  <sheetViews>
    <sheetView showGridLines="0" showZeros="0" zoomScaleNormal="100" workbookViewId="0">
      <selection activeCell="A88" sqref="A88:IV90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22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76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1 Moje jiné</v>
      </c>
      <c r="D3" s="110"/>
      <c r="E3" s="171" t="s">
        <v>64</v>
      </c>
      <c r="F3" s="172">
        <f>Rekapitulace!H1</f>
        <v>120716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19 Zřízení bezbariervého WC 1NP Diakonie</v>
      </c>
      <c r="D4" s="118"/>
      <c r="E4" s="175" t="str">
        <f>Rekapitulace!G2</f>
        <v>Zřízení bezbariérového WC v 1NP ZŠ Slezská Diakon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81</v>
      </c>
      <c r="C7" s="187" t="s">
        <v>82</v>
      </c>
      <c r="D7" s="188"/>
      <c r="E7" s="189"/>
      <c r="F7" s="189"/>
      <c r="G7" s="190"/>
      <c r="H7" s="191"/>
      <c r="I7" s="191"/>
      <c r="O7" s="192">
        <v>1</v>
      </c>
    </row>
    <row r="8" spans="1:104" x14ac:dyDescent="0.2">
      <c r="A8" s="193">
        <v>1</v>
      </c>
      <c r="B8" s="194" t="s">
        <v>83</v>
      </c>
      <c r="C8" s="195" t="s">
        <v>84</v>
      </c>
      <c r="D8" s="196" t="s">
        <v>85</v>
      </c>
      <c r="E8" s="197">
        <v>4</v>
      </c>
      <c r="F8" s="197">
        <v>0</v>
      </c>
      <c r="G8" s="198">
        <f>E8*F8</f>
        <v>0</v>
      </c>
      <c r="O8" s="192">
        <v>2</v>
      </c>
      <c r="AA8" s="166">
        <v>1</v>
      </c>
      <c r="AB8" s="166">
        <v>1</v>
      </c>
      <c r="AC8" s="166">
        <v>1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</v>
      </c>
      <c r="CB8" s="199">
        <v>1</v>
      </c>
      <c r="CZ8" s="166">
        <v>0.10712000000000001</v>
      </c>
    </row>
    <row r="9" spans="1:104" x14ac:dyDescent="0.2">
      <c r="A9" s="200"/>
      <c r="B9" s="201"/>
      <c r="C9" s="202" t="s">
        <v>86</v>
      </c>
      <c r="D9" s="203"/>
      <c r="E9" s="203"/>
      <c r="F9" s="203"/>
      <c r="G9" s="204"/>
      <c r="L9" s="205" t="s">
        <v>86</v>
      </c>
      <c r="O9" s="192">
        <v>3</v>
      </c>
    </row>
    <row r="10" spans="1:104" ht="22.5" x14ac:dyDescent="0.2">
      <c r="A10" s="193">
        <v>2</v>
      </c>
      <c r="B10" s="194" t="s">
        <v>87</v>
      </c>
      <c r="C10" s="195" t="s">
        <v>88</v>
      </c>
      <c r="D10" s="196" t="s">
        <v>85</v>
      </c>
      <c r="E10" s="197">
        <v>4</v>
      </c>
      <c r="F10" s="197">
        <v>0</v>
      </c>
      <c r="G10" s="198">
        <f>E10*F10</f>
        <v>0</v>
      </c>
      <c r="O10" s="192">
        <v>2</v>
      </c>
      <c r="AA10" s="166">
        <v>1</v>
      </c>
      <c r="AB10" s="166">
        <v>1</v>
      </c>
      <c r="AC10" s="166">
        <v>1</v>
      </c>
      <c r="AZ10" s="166">
        <v>1</v>
      </c>
      <c r="BA10" s="166">
        <f>IF(AZ10=1,G10,0)</f>
        <v>0</v>
      </c>
      <c r="BB10" s="166">
        <f>IF(AZ10=2,G10,0)</f>
        <v>0</v>
      </c>
      <c r="BC10" s="166">
        <f>IF(AZ10=3,G10,0)</f>
        <v>0</v>
      </c>
      <c r="BD10" s="166">
        <f>IF(AZ10=4,G10,0)</f>
        <v>0</v>
      </c>
      <c r="BE10" s="166">
        <f>IF(AZ10=5,G10,0)</f>
        <v>0</v>
      </c>
      <c r="CA10" s="199">
        <v>1</v>
      </c>
      <c r="CB10" s="199">
        <v>1</v>
      </c>
      <c r="CZ10" s="166">
        <v>1.9E-3</v>
      </c>
    </row>
    <row r="11" spans="1:104" x14ac:dyDescent="0.2">
      <c r="A11" s="200"/>
      <c r="B11" s="201"/>
      <c r="C11" s="202" t="s">
        <v>89</v>
      </c>
      <c r="D11" s="203"/>
      <c r="E11" s="203"/>
      <c r="F11" s="203"/>
      <c r="G11" s="204"/>
      <c r="L11" s="205" t="s">
        <v>89</v>
      </c>
      <c r="O11" s="192">
        <v>3</v>
      </c>
    </row>
    <row r="12" spans="1:104" x14ac:dyDescent="0.2">
      <c r="A12" s="212"/>
      <c r="B12" s="213" t="s">
        <v>74</v>
      </c>
      <c r="C12" s="214" t="str">
        <f>CONCATENATE(B7," ",C7)</f>
        <v>61 Upravy povrchů vnitřní</v>
      </c>
      <c r="D12" s="215"/>
      <c r="E12" s="216"/>
      <c r="F12" s="217"/>
      <c r="G12" s="218">
        <f>SUM(G7:G11)</f>
        <v>0</v>
      </c>
      <c r="O12" s="192">
        <v>4</v>
      </c>
      <c r="BA12" s="219">
        <f>SUM(BA7:BA11)</f>
        <v>0</v>
      </c>
      <c r="BB12" s="219">
        <f>SUM(BB7:BB11)</f>
        <v>0</v>
      </c>
      <c r="BC12" s="219">
        <f>SUM(BC7:BC11)</f>
        <v>0</v>
      </c>
      <c r="BD12" s="219">
        <f>SUM(BD7:BD11)</f>
        <v>0</v>
      </c>
      <c r="BE12" s="219">
        <f>SUM(BE7:BE11)</f>
        <v>0</v>
      </c>
    </row>
    <row r="13" spans="1:104" x14ac:dyDescent="0.2">
      <c r="A13" s="185" t="s">
        <v>72</v>
      </c>
      <c r="B13" s="186" t="s">
        <v>90</v>
      </c>
      <c r="C13" s="187" t="s">
        <v>91</v>
      </c>
      <c r="D13" s="188"/>
      <c r="E13" s="189"/>
      <c r="F13" s="189"/>
      <c r="G13" s="190"/>
      <c r="H13" s="191"/>
      <c r="I13" s="191"/>
      <c r="O13" s="192">
        <v>1</v>
      </c>
    </row>
    <row r="14" spans="1:104" x14ac:dyDescent="0.2">
      <c r="A14" s="193">
        <v>3</v>
      </c>
      <c r="B14" s="194" t="s">
        <v>92</v>
      </c>
      <c r="C14" s="195" t="s">
        <v>93</v>
      </c>
      <c r="D14" s="196" t="s">
        <v>94</v>
      </c>
      <c r="E14" s="197">
        <v>12</v>
      </c>
      <c r="F14" s="197">
        <v>0</v>
      </c>
      <c r="G14" s="198">
        <f>E14*F14</f>
        <v>0</v>
      </c>
      <c r="O14" s="192">
        <v>2</v>
      </c>
      <c r="AA14" s="166">
        <v>1</v>
      </c>
      <c r="AB14" s="166">
        <v>1</v>
      </c>
      <c r="AC14" s="166">
        <v>1</v>
      </c>
      <c r="AZ14" s="166">
        <v>1</v>
      </c>
      <c r="BA14" s="166">
        <f>IF(AZ14=1,G14,0)</f>
        <v>0</v>
      </c>
      <c r="BB14" s="166">
        <f>IF(AZ14=2,G14,0)</f>
        <v>0</v>
      </c>
      <c r="BC14" s="166">
        <f>IF(AZ14=3,G14,0)</f>
        <v>0</v>
      </c>
      <c r="BD14" s="166">
        <f>IF(AZ14=4,G14,0)</f>
        <v>0</v>
      </c>
      <c r="BE14" s="166">
        <f>IF(AZ14=5,G14,0)</f>
        <v>0</v>
      </c>
      <c r="CA14" s="199">
        <v>1</v>
      </c>
      <c r="CB14" s="199">
        <v>1</v>
      </c>
      <c r="CZ14" s="166">
        <v>8.9999999999999998E-4</v>
      </c>
    </row>
    <row r="15" spans="1:104" x14ac:dyDescent="0.2">
      <c r="A15" s="200"/>
      <c r="B15" s="201"/>
      <c r="C15" s="202" t="s">
        <v>95</v>
      </c>
      <c r="D15" s="203"/>
      <c r="E15" s="203"/>
      <c r="F15" s="203"/>
      <c r="G15" s="204"/>
      <c r="L15" s="205" t="s">
        <v>95</v>
      </c>
      <c r="O15" s="192">
        <v>3</v>
      </c>
    </row>
    <row r="16" spans="1:104" x14ac:dyDescent="0.2">
      <c r="A16" s="200"/>
      <c r="B16" s="206"/>
      <c r="C16" s="207" t="s">
        <v>96</v>
      </c>
      <c r="D16" s="208"/>
      <c r="E16" s="209">
        <v>8</v>
      </c>
      <c r="F16" s="210"/>
      <c r="G16" s="211"/>
      <c r="M16" s="205" t="s">
        <v>96</v>
      </c>
      <c r="O16" s="192"/>
    </row>
    <row r="17" spans="1:104" x14ac:dyDescent="0.2">
      <c r="A17" s="200"/>
      <c r="B17" s="206"/>
      <c r="C17" s="207" t="s">
        <v>97</v>
      </c>
      <c r="D17" s="208"/>
      <c r="E17" s="209">
        <v>3</v>
      </c>
      <c r="F17" s="210"/>
      <c r="G17" s="211"/>
      <c r="M17" s="205" t="s">
        <v>97</v>
      </c>
      <c r="O17" s="192"/>
    </row>
    <row r="18" spans="1:104" x14ac:dyDescent="0.2">
      <c r="A18" s="200"/>
      <c r="B18" s="206"/>
      <c r="C18" s="207" t="s">
        <v>98</v>
      </c>
      <c r="D18" s="208"/>
      <c r="E18" s="209">
        <v>1</v>
      </c>
      <c r="F18" s="210"/>
      <c r="G18" s="211"/>
      <c r="M18" s="205" t="s">
        <v>98</v>
      </c>
      <c r="O18" s="192"/>
    </row>
    <row r="19" spans="1:104" x14ac:dyDescent="0.2">
      <c r="A19" s="193">
        <v>4</v>
      </c>
      <c r="B19" s="194" t="s">
        <v>99</v>
      </c>
      <c r="C19" s="195" t="s">
        <v>100</v>
      </c>
      <c r="D19" s="196" t="s">
        <v>101</v>
      </c>
      <c r="E19" s="197">
        <v>60</v>
      </c>
      <c r="F19" s="197">
        <v>0</v>
      </c>
      <c r="G19" s="198">
        <f>E19*F19</f>
        <v>0</v>
      </c>
      <c r="O19" s="192">
        <v>2</v>
      </c>
      <c r="AA19" s="166">
        <v>1</v>
      </c>
      <c r="AB19" s="166">
        <v>1</v>
      </c>
      <c r="AC19" s="166">
        <v>1</v>
      </c>
      <c r="AZ19" s="166">
        <v>1</v>
      </c>
      <c r="BA19" s="166">
        <f>IF(AZ19=1,G19,0)</f>
        <v>0</v>
      </c>
      <c r="BB19" s="166">
        <f>IF(AZ19=2,G19,0)</f>
        <v>0</v>
      </c>
      <c r="BC19" s="166">
        <f>IF(AZ19=3,G19,0)</f>
        <v>0</v>
      </c>
      <c r="BD19" s="166">
        <f>IF(AZ19=4,G19,0)</f>
        <v>0</v>
      </c>
      <c r="BE19" s="166">
        <f>IF(AZ19=5,G19,0)</f>
        <v>0</v>
      </c>
      <c r="CA19" s="199">
        <v>1</v>
      </c>
      <c r="CB19" s="199">
        <v>1</v>
      </c>
      <c r="CZ19" s="166">
        <v>4.8999999999999998E-4</v>
      </c>
    </row>
    <row r="20" spans="1:104" x14ac:dyDescent="0.2">
      <c r="A20" s="200"/>
      <c r="B20" s="201"/>
      <c r="C20" s="202" t="s">
        <v>102</v>
      </c>
      <c r="D20" s="203"/>
      <c r="E20" s="203"/>
      <c r="F20" s="203"/>
      <c r="G20" s="204"/>
      <c r="L20" s="205" t="s">
        <v>102</v>
      </c>
      <c r="O20" s="192">
        <v>3</v>
      </c>
    </row>
    <row r="21" spans="1:104" x14ac:dyDescent="0.2">
      <c r="A21" s="200"/>
      <c r="B21" s="206"/>
      <c r="C21" s="207" t="s">
        <v>103</v>
      </c>
      <c r="D21" s="208"/>
      <c r="E21" s="209">
        <v>45</v>
      </c>
      <c r="F21" s="210"/>
      <c r="G21" s="211"/>
      <c r="M21" s="205" t="s">
        <v>103</v>
      </c>
      <c r="O21" s="192"/>
    </row>
    <row r="22" spans="1:104" x14ac:dyDescent="0.2">
      <c r="A22" s="200"/>
      <c r="B22" s="206"/>
      <c r="C22" s="207" t="s">
        <v>104</v>
      </c>
      <c r="D22" s="208"/>
      <c r="E22" s="209">
        <v>15</v>
      </c>
      <c r="F22" s="210"/>
      <c r="G22" s="211"/>
      <c r="M22" s="205" t="s">
        <v>104</v>
      </c>
      <c r="O22" s="192"/>
    </row>
    <row r="23" spans="1:104" x14ac:dyDescent="0.2">
      <c r="A23" s="212"/>
      <c r="B23" s="213" t="s">
        <v>74</v>
      </c>
      <c r="C23" s="214" t="str">
        <f>CONCATENATE(B13," ",C13)</f>
        <v>97 Prorážení otvorů</v>
      </c>
      <c r="D23" s="215"/>
      <c r="E23" s="216"/>
      <c r="F23" s="217"/>
      <c r="G23" s="218">
        <f>SUM(G13:G22)</f>
        <v>0</v>
      </c>
      <c r="O23" s="192">
        <v>4</v>
      </c>
      <c r="BA23" s="219">
        <f>SUM(BA13:BA22)</f>
        <v>0</v>
      </c>
      <c r="BB23" s="219">
        <f>SUM(BB13:BB22)</f>
        <v>0</v>
      </c>
      <c r="BC23" s="219">
        <f>SUM(BC13:BC22)</f>
        <v>0</v>
      </c>
      <c r="BD23" s="219">
        <f>SUM(BD13:BD22)</f>
        <v>0</v>
      </c>
      <c r="BE23" s="219">
        <f>SUM(BE13:BE22)</f>
        <v>0</v>
      </c>
    </row>
    <row r="24" spans="1:104" x14ac:dyDescent="0.2">
      <c r="A24" s="185" t="s">
        <v>72</v>
      </c>
      <c r="B24" s="186" t="s">
        <v>105</v>
      </c>
      <c r="C24" s="187" t="s">
        <v>106</v>
      </c>
      <c r="D24" s="188"/>
      <c r="E24" s="189"/>
      <c r="F24" s="189"/>
      <c r="G24" s="190"/>
      <c r="H24" s="191"/>
      <c r="I24" s="191"/>
      <c r="O24" s="192">
        <v>1</v>
      </c>
    </row>
    <row r="25" spans="1:104" x14ac:dyDescent="0.2">
      <c r="A25" s="193">
        <v>5</v>
      </c>
      <c r="B25" s="194" t="s">
        <v>107</v>
      </c>
      <c r="C25" s="195" t="s">
        <v>108</v>
      </c>
      <c r="D25" s="196" t="s">
        <v>109</v>
      </c>
      <c r="E25" s="197">
        <v>0.47627999999999998</v>
      </c>
      <c r="F25" s="197">
        <v>0</v>
      </c>
      <c r="G25" s="198">
        <f>E25*F25</f>
        <v>0</v>
      </c>
      <c r="O25" s="192">
        <v>2</v>
      </c>
      <c r="AA25" s="166">
        <v>7</v>
      </c>
      <c r="AB25" s="166">
        <v>1</v>
      </c>
      <c r="AC25" s="166">
        <v>2</v>
      </c>
      <c r="AZ25" s="166">
        <v>1</v>
      </c>
      <c r="BA25" s="166">
        <f>IF(AZ25=1,G25,0)</f>
        <v>0</v>
      </c>
      <c r="BB25" s="166">
        <f>IF(AZ25=2,G25,0)</f>
        <v>0</v>
      </c>
      <c r="BC25" s="166">
        <f>IF(AZ25=3,G25,0)</f>
        <v>0</v>
      </c>
      <c r="BD25" s="166">
        <f>IF(AZ25=4,G25,0)</f>
        <v>0</v>
      </c>
      <c r="BE25" s="166">
        <f>IF(AZ25=5,G25,0)</f>
        <v>0</v>
      </c>
      <c r="CA25" s="199">
        <v>7</v>
      </c>
      <c r="CB25" s="199">
        <v>1</v>
      </c>
      <c r="CZ25" s="166">
        <v>0</v>
      </c>
    </row>
    <row r="26" spans="1:104" x14ac:dyDescent="0.2">
      <c r="A26" s="212"/>
      <c r="B26" s="213" t="s">
        <v>74</v>
      </c>
      <c r="C26" s="214" t="str">
        <f>CONCATENATE(B24," ",C24)</f>
        <v>99 Staveništní přesun hmot</v>
      </c>
      <c r="D26" s="215"/>
      <c r="E26" s="216"/>
      <c r="F26" s="217"/>
      <c r="G26" s="218">
        <f>SUM(G24:G25)</f>
        <v>0</v>
      </c>
      <c r="O26" s="192">
        <v>4</v>
      </c>
      <c r="BA26" s="219">
        <f>SUM(BA24:BA25)</f>
        <v>0</v>
      </c>
      <c r="BB26" s="219">
        <f>SUM(BB24:BB25)</f>
        <v>0</v>
      </c>
      <c r="BC26" s="219">
        <f>SUM(BC24:BC25)</f>
        <v>0</v>
      </c>
      <c r="BD26" s="219">
        <f>SUM(BD24:BD25)</f>
        <v>0</v>
      </c>
      <c r="BE26" s="219">
        <f>SUM(BE24:BE25)</f>
        <v>0</v>
      </c>
    </row>
    <row r="27" spans="1:104" x14ac:dyDescent="0.2">
      <c r="A27" s="185" t="s">
        <v>72</v>
      </c>
      <c r="B27" s="186" t="s">
        <v>110</v>
      </c>
      <c r="C27" s="187" t="s">
        <v>111</v>
      </c>
      <c r="D27" s="188"/>
      <c r="E27" s="189"/>
      <c r="F27" s="189"/>
      <c r="G27" s="190"/>
      <c r="H27" s="191"/>
      <c r="I27" s="191"/>
      <c r="O27" s="192">
        <v>1</v>
      </c>
    </row>
    <row r="28" spans="1:104" x14ac:dyDescent="0.2">
      <c r="A28" s="193">
        <v>6</v>
      </c>
      <c r="B28" s="194" t="s">
        <v>112</v>
      </c>
      <c r="C28" s="195" t="s">
        <v>113</v>
      </c>
      <c r="D28" s="196" t="s">
        <v>85</v>
      </c>
      <c r="E28" s="197">
        <v>8</v>
      </c>
      <c r="F28" s="197">
        <v>0</v>
      </c>
      <c r="G28" s="198">
        <f>E28*F28</f>
        <v>0</v>
      </c>
      <c r="O28" s="192">
        <v>2</v>
      </c>
      <c r="AA28" s="166">
        <v>1</v>
      </c>
      <c r="AB28" s="166">
        <v>7</v>
      </c>
      <c r="AC28" s="166">
        <v>7</v>
      </c>
      <c r="AZ28" s="166">
        <v>2</v>
      </c>
      <c r="BA28" s="166">
        <f>IF(AZ28=1,G28,0)</f>
        <v>0</v>
      </c>
      <c r="BB28" s="166">
        <f>IF(AZ28=2,G28,0)</f>
        <v>0</v>
      </c>
      <c r="BC28" s="166">
        <f>IF(AZ28=3,G28,0)</f>
        <v>0</v>
      </c>
      <c r="BD28" s="166">
        <f>IF(AZ28=4,G28,0)</f>
        <v>0</v>
      </c>
      <c r="BE28" s="166">
        <f>IF(AZ28=5,G28,0)</f>
        <v>0</v>
      </c>
      <c r="CA28" s="199">
        <v>1</v>
      </c>
      <c r="CB28" s="199">
        <v>7</v>
      </c>
      <c r="CZ28" s="166">
        <v>6.9999999999999994E-5</v>
      </c>
    </row>
    <row r="29" spans="1:104" x14ac:dyDescent="0.2">
      <c r="A29" s="193">
        <v>7</v>
      </c>
      <c r="B29" s="194" t="s">
        <v>114</v>
      </c>
      <c r="C29" s="195" t="s">
        <v>115</v>
      </c>
      <c r="D29" s="196" t="s">
        <v>85</v>
      </c>
      <c r="E29" s="197">
        <v>8</v>
      </c>
      <c r="F29" s="197">
        <v>0</v>
      </c>
      <c r="G29" s="198">
        <f>E29*F29</f>
        <v>0</v>
      </c>
      <c r="O29" s="192">
        <v>2</v>
      </c>
      <c r="AA29" s="166">
        <v>1</v>
      </c>
      <c r="AB29" s="166">
        <v>7</v>
      </c>
      <c r="AC29" s="166">
        <v>7</v>
      </c>
      <c r="AZ29" s="166">
        <v>2</v>
      </c>
      <c r="BA29" s="166">
        <f>IF(AZ29=1,G29,0)</f>
        <v>0</v>
      </c>
      <c r="BB29" s="166">
        <f>IF(AZ29=2,G29,0)</f>
        <v>0</v>
      </c>
      <c r="BC29" s="166">
        <f>IF(AZ29=3,G29,0)</f>
        <v>0</v>
      </c>
      <c r="BD29" s="166">
        <f>IF(AZ29=4,G29,0)</f>
        <v>0</v>
      </c>
      <c r="BE29" s="166">
        <f>IF(AZ29=5,G29,0)</f>
        <v>0</v>
      </c>
      <c r="CA29" s="199">
        <v>1</v>
      </c>
      <c r="CB29" s="199">
        <v>7</v>
      </c>
      <c r="CZ29" s="166">
        <v>1.4999999999999999E-4</v>
      </c>
    </row>
    <row r="30" spans="1:104" x14ac:dyDescent="0.2">
      <c r="A30" s="193">
        <v>8</v>
      </c>
      <c r="B30" s="194" t="s">
        <v>116</v>
      </c>
      <c r="C30" s="195" t="s">
        <v>117</v>
      </c>
      <c r="D30" s="196" t="s">
        <v>85</v>
      </c>
      <c r="E30" s="197">
        <v>8</v>
      </c>
      <c r="F30" s="197">
        <v>0</v>
      </c>
      <c r="G30" s="198">
        <f>E30*F30</f>
        <v>0</v>
      </c>
      <c r="O30" s="192">
        <v>2</v>
      </c>
      <c r="AA30" s="166">
        <v>1</v>
      </c>
      <c r="AB30" s="166">
        <v>7</v>
      </c>
      <c r="AC30" s="166">
        <v>7</v>
      </c>
      <c r="AZ30" s="166">
        <v>2</v>
      </c>
      <c r="BA30" s="166">
        <f>IF(AZ30=1,G30,0)</f>
        <v>0</v>
      </c>
      <c r="BB30" s="166">
        <f>IF(AZ30=2,G30,0)</f>
        <v>0</v>
      </c>
      <c r="BC30" s="166">
        <f>IF(AZ30=3,G30,0)</f>
        <v>0</v>
      </c>
      <c r="BD30" s="166">
        <f>IF(AZ30=4,G30,0)</f>
        <v>0</v>
      </c>
      <c r="BE30" s="166">
        <f>IF(AZ30=5,G30,0)</f>
        <v>0</v>
      </c>
      <c r="CA30" s="199">
        <v>1</v>
      </c>
      <c r="CB30" s="199">
        <v>7</v>
      </c>
      <c r="CZ30" s="166">
        <v>1.6000000000000001E-4</v>
      </c>
    </row>
    <row r="31" spans="1:104" x14ac:dyDescent="0.2">
      <c r="A31" s="212"/>
      <c r="B31" s="213" t="s">
        <v>74</v>
      </c>
      <c r="C31" s="214" t="str">
        <f>CONCATENATE(B27," ",C27)</f>
        <v>784 Malby</v>
      </c>
      <c r="D31" s="215"/>
      <c r="E31" s="216"/>
      <c r="F31" s="217"/>
      <c r="G31" s="218">
        <f>SUM(G27:G30)</f>
        <v>0</v>
      </c>
      <c r="O31" s="192">
        <v>4</v>
      </c>
      <c r="BA31" s="219">
        <f>SUM(BA27:BA30)</f>
        <v>0</v>
      </c>
      <c r="BB31" s="219">
        <f>SUM(BB27:BB30)</f>
        <v>0</v>
      </c>
      <c r="BC31" s="219">
        <f>SUM(BC27:BC30)</f>
        <v>0</v>
      </c>
      <c r="BD31" s="219">
        <f>SUM(BD27:BD30)</f>
        <v>0</v>
      </c>
      <c r="BE31" s="219">
        <f>SUM(BE27:BE30)</f>
        <v>0</v>
      </c>
    </row>
    <row r="32" spans="1:104" x14ac:dyDescent="0.2">
      <c r="A32" s="185" t="s">
        <v>72</v>
      </c>
      <c r="B32" s="186" t="s">
        <v>118</v>
      </c>
      <c r="C32" s="187" t="s">
        <v>119</v>
      </c>
      <c r="D32" s="188"/>
      <c r="E32" s="189"/>
      <c r="F32" s="189"/>
      <c r="G32" s="190"/>
      <c r="H32" s="191"/>
      <c r="I32" s="191"/>
      <c r="O32" s="192">
        <v>1</v>
      </c>
    </row>
    <row r="33" spans="1:104" ht="22.5" x14ac:dyDescent="0.2">
      <c r="A33" s="193">
        <v>9</v>
      </c>
      <c r="B33" s="194" t="s">
        <v>120</v>
      </c>
      <c r="C33" s="195" t="s">
        <v>121</v>
      </c>
      <c r="D33" s="196" t="s">
        <v>101</v>
      </c>
      <c r="E33" s="197">
        <v>6</v>
      </c>
      <c r="F33" s="197">
        <v>0</v>
      </c>
      <c r="G33" s="198">
        <f>E33*F33</f>
        <v>0</v>
      </c>
      <c r="O33" s="192">
        <v>2</v>
      </c>
      <c r="AA33" s="166">
        <v>1</v>
      </c>
      <c r="AB33" s="166">
        <v>9</v>
      </c>
      <c r="AC33" s="166">
        <v>9</v>
      </c>
      <c r="AZ33" s="166">
        <v>4</v>
      </c>
      <c r="BA33" s="166">
        <f>IF(AZ33=1,G33,0)</f>
        <v>0</v>
      </c>
      <c r="BB33" s="166">
        <f>IF(AZ33=2,G33,0)</f>
        <v>0</v>
      </c>
      <c r="BC33" s="166">
        <f>IF(AZ33=3,G33,0)</f>
        <v>0</v>
      </c>
      <c r="BD33" s="166">
        <f>IF(AZ33=4,G33,0)</f>
        <v>0</v>
      </c>
      <c r="BE33" s="166">
        <f>IF(AZ33=5,G33,0)</f>
        <v>0</v>
      </c>
      <c r="CA33" s="199">
        <v>1</v>
      </c>
      <c r="CB33" s="199">
        <v>9</v>
      </c>
      <c r="CZ33" s="166">
        <v>4.0000000000000003E-5</v>
      </c>
    </row>
    <row r="34" spans="1:104" x14ac:dyDescent="0.2">
      <c r="A34" s="200"/>
      <c r="B34" s="201"/>
      <c r="C34" s="202" t="s">
        <v>122</v>
      </c>
      <c r="D34" s="203"/>
      <c r="E34" s="203"/>
      <c r="F34" s="203"/>
      <c r="G34" s="204"/>
      <c r="L34" s="205" t="s">
        <v>122</v>
      </c>
      <c r="O34" s="192">
        <v>3</v>
      </c>
    </row>
    <row r="35" spans="1:104" ht="22.5" x14ac:dyDescent="0.2">
      <c r="A35" s="193">
        <v>10</v>
      </c>
      <c r="B35" s="194" t="s">
        <v>123</v>
      </c>
      <c r="C35" s="195" t="s">
        <v>124</v>
      </c>
      <c r="D35" s="196" t="s">
        <v>94</v>
      </c>
      <c r="E35" s="197">
        <v>13</v>
      </c>
      <c r="F35" s="197">
        <v>0</v>
      </c>
      <c r="G35" s="198">
        <f>E35*F35</f>
        <v>0</v>
      </c>
      <c r="O35" s="192">
        <v>2</v>
      </c>
      <c r="AA35" s="166">
        <v>1</v>
      </c>
      <c r="AB35" s="166">
        <v>9</v>
      </c>
      <c r="AC35" s="166">
        <v>9</v>
      </c>
      <c r="AZ35" s="166">
        <v>4</v>
      </c>
      <c r="BA35" s="166">
        <f>IF(AZ35=1,G35,0)</f>
        <v>0</v>
      </c>
      <c r="BB35" s="166">
        <f>IF(AZ35=2,G35,0)</f>
        <v>0</v>
      </c>
      <c r="BC35" s="166">
        <f>IF(AZ35=3,G35,0)</f>
        <v>0</v>
      </c>
      <c r="BD35" s="166">
        <f>IF(AZ35=4,G35,0)</f>
        <v>0</v>
      </c>
      <c r="BE35" s="166">
        <f>IF(AZ35=5,G35,0)</f>
        <v>0</v>
      </c>
      <c r="CA35" s="199">
        <v>1</v>
      </c>
      <c r="CB35" s="199">
        <v>9</v>
      </c>
      <c r="CZ35" s="166">
        <v>4.0000000000000003E-5</v>
      </c>
    </row>
    <row r="36" spans="1:104" x14ac:dyDescent="0.2">
      <c r="A36" s="200"/>
      <c r="B36" s="201"/>
      <c r="C36" s="202" t="s">
        <v>125</v>
      </c>
      <c r="D36" s="203"/>
      <c r="E36" s="203"/>
      <c r="F36" s="203"/>
      <c r="G36" s="204"/>
      <c r="L36" s="205" t="s">
        <v>125</v>
      </c>
      <c r="O36" s="192">
        <v>3</v>
      </c>
    </row>
    <row r="37" spans="1:104" x14ac:dyDescent="0.2">
      <c r="A37" s="200"/>
      <c r="B37" s="206"/>
      <c r="C37" s="207" t="s">
        <v>96</v>
      </c>
      <c r="D37" s="208"/>
      <c r="E37" s="209">
        <v>8</v>
      </c>
      <c r="F37" s="210"/>
      <c r="G37" s="211"/>
      <c r="M37" s="205" t="s">
        <v>96</v>
      </c>
      <c r="O37" s="192"/>
    </row>
    <row r="38" spans="1:104" x14ac:dyDescent="0.2">
      <c r="A38" s="200"/>
      <c r="B38" s="206"/>
      <c r="C38" s="207" t="s">
        <v>126</v>
      </c>
      <c r="D38" s="208"/>
      <c r="E38" s="209">
        <v>3</v>
      </c>
      <c r="F38" s="210"/>
      <c r="G38" s="211"/>
      <c r="M38" s="205" t="s">
        <v>126</v>
      </c>
      <c r="O38" s="192"/>
    </row>
    <row r="39" spans="1:104" x14ac:dyDescent="0.2">
      <c r="A39" s="200"/>
      <c r="B39" s="206"/>
      <c r="C39" s="207" t="s">
        <v>127</v>
      </c>
      <c r="D39" s="208"/>
      <c r="E39" s="209">
        <v>1</v>
      </c>
      <c r="F39" s="210"/>
      <c r="G39" s="211"/>
      <c r="M39" s="205" t="s">
        <v>127</v>
      </c>
      <c r="O39" s="192"/>
    </row>
    <row r="40" spans="1:104" x14ac:dyDescent="0.2">
      <c r="A40" s="200"/>
      <c r="B40" s="206"/>
      <c r="C40" s="207" t="s">
        <v>128</v>
      </c>
      <c r="D40" s="208"/>
      <c r="E40" s="209">
        <v>1</v>
      </c>
      <c r="F40" s="210"/>
      <c r="G40" s="211"/>
      <c r="M40" s="205" t="s">
        <v>128</v>
      </c>
      <c r="O40" s="192"/>
    </row>
    <row r="41" spans="1:104" ht="22.5" x14ac:dyDescent="0.2">
      <c r="A41" s="193">
        <v>11</v>
      </c>
      <c r="B41" s="194" t="s">
        <v>129</v>
      </c>
      <c r="C41" s="195" t="s">
        <v>130</v>
      </c>
      <c r="D41" s="196" t="s">
        <v>94</v>
      </c>
      <c r="E41" s="197">
        <v>1</v>
      </c>
      <c r="F41" s="197">
        <v>0</v>
      </c>
      <c r="G41" s="198">
        <f>E41*F41</f>
        <v>0</v>
      </c>
      <c r="O41" s="192">
        <v>2</v>
      </c>
      <c r="AA41" s="166">
        <v>1</v>
      </c>
      <c r="AB41" s="166">
        <v>9</v>
      </c>
      <c r="AC41" s="166">
        <v>9</v>
      </c>
      <c r="AZ41" s="166">
        <v>4</v>
      </c>
      <c r="BA41" s="166">
        <f>IF(AZ41=1,G41,0)</f>
        <v>0</v>
      </c>
      <c r="BB41" s="166">
        <f>IF(AZ41=2,G41,0)</f>
        <v>0</v>
      </c>
      <c r="BC41" s="166">
        <f>IF(AZ41=3,G41,0)</f>
        <v>0</v>
      </c>
      <c r="BD41" s="166">
        <f>IF(AZ41=4,G41,0)</f>
        <v>0</v>
      </c>
      <c r="BE41" s="166">
        <f>IF(AZ41=5,G41,0)</f>
        <v>0</v>
      </c>
      <c r="CA41" s="199">
        <v>1</v>
      </c>
      <c r="CB41" s="199">
        <v>9</v>
      </c>
      <c r="CZ41" s="166">
        <v>1.2999999999999999E-4</v>
      </c>
    </row>
    <row r="42" spans="1:104" x14ac:dyDescent="0.2">
      <c r="A42" s="200"/>
      <c r="B42" s="201"/>
      <c r="C42" s="202" t="s">
        <v>131</v>
      </c>
      <c r="D42" s="203"/>
      <c r="E42" s="203"/>
      <c r="F42" s="203"/>
      <c r="G42" s="204"/>
      <c r="L42" s="205" t="s">
        <v>131</v>
      </c>
      <c r="O42" s="192">
        <v>3</v>
      </c>
    </row>
    <row r="43" spans="1:104" x14ac:dyDescent="0.2">
      <c r="A43" s="193">
        <v>12</v>
      </c>
      <c r="B43" s="194" t="s">
        <v>132</v>
      </c>
      <c r="C43" s="195" t="s">
        <v>133</v>
      </c>
      <c r="D43" s="196" t="s">
        <v>94</v>
      </c>
      <c r="E43" s="197">
        <v>24</v>
      </c>
      <c r="F43" s="197">
        <v>0</v>
      </c>
      <c r="G43" s="198">
        <f>E43*F43</f>
        <v>0</v>
      </c>
      <c r="O43" s="192">
        <v>2</v>
      </c>
      <c r="AA43" s="166">
        <v>1</v>
      </c>
      <c r="AB43" s="166">
        <v>9</v>
      </c>
      <c r="AC43" s="166">
        <v>9</v>
      </c>
      <c r="AZ43" s="166">
        <v>4</v>
      </c>
      <c r="BA43" s="166">
        <f>IF(AZ43=1,G43,0)</f>
        <v>0</v>
      </c>
      <c r="BB43" s="166">
        <f>IF(AZ43=2,G43,0)</f>
        <v>0</v>
      </c>
      <c r="BC43" s="166">
        <f>IF(AZ43=3,G43,0)</f>
        <v>0</v>
      </c>
      <c r="BD43" s="166">
        <f>IF(AZ43=4,G43,0)</f>
        <v>0</v>
      </c>
      <c r="BE43" s="166">
        <f>IF(AZ43=5,G43,0)</f>
        <v>0</v>
      </c>
      <c r="CA43" s="199">
        <v>1</v>
      </c>
      <c r="CB43" s="199">
        <v>9</v>
      </c>
      <c r="CZ43" s="166">
        <v>0</v>
      </c>
    </row>
    <row r="44" spans="1:104" x14ac:dyDescent="0.2">
      <c r="A44" s="200"/>
      <c r="B44" s="201"/>
      <c r="C44" s="202" t="s">
        <v>134</v>
      </c>
      <c r="D44" s="203"/>
      <c r="E44" s="203"/>
      <c r="F44" s="203"/>
      <c r="G44" s="204"/>
      <c r="L44" s="205" t="s">
        <v>134</v>
      </c>
      <c r="O44" s="192">
        <v>3</v>
      </c>
    </row>
    <row r="45" spans="1:104" x14ac:dyDescent="0.2">
      <c r="A45" s="193">
        <v>13</v>
      </c>
      <c r="B45" s="194" t="s">
        <v>135</v>
      </c>
      <c r="C45" s="195" t="s">
        <v>136</v>
      </c>
      <c r="D45" s="196" t="s">
        <v>94</v>
      </c>
      <c r="E45" s="197">
        <v>8</v>
      </c>
      <c r="F45" s="197">
        <v>0</v>
      </c>
      <c r="G45" s="198">
        <f>E45*F45</f>
        <v>0</v>
      </c>
      <c r="O45" s="192">
        <v>2</v>
      </c>
      <c r="AA45" s="166">
        <v>1</v>
      </c>
      <c r="AB45" s="166">
        <v>9</v>
      </c>
      <c r="AC45" s="166">
        <v>9</v>
      </c>
      <c r="AZ45" s="166">
        <v>4</v>
      </c>
      <c r="BA45" s="166">
        <f>IF(AZ45=1,G45,0)</f>
        <v>0</v>
      </c>
      <c r="BB45" s="166">
        <f>IF(AZ45=2,G45,0)</f>
        <v>0</v>
      </c>
      <c r="BC45" s="166">
        <f>IF(AZ45=3,G45,0)</f>
        <v>0</v>
      </c>
      <c r="BD45" s="166">
        <f>IF(AZ45=4,G45,0)</f>
        <v>0</v>
      </c>
      <c r="BE45" s="166">
        <f>IF(AZ45=5,G45,0)</f>
        <v>0</v>
      </c>
      <c r="CA45" s="199">
        <v>1</v>
      </c>
      <c r="CB45" s="199">
        <v>9</v>
      </c>
      <c r="CZ45" s="166">
        <v>0</v>
      </c>
    </row>
    <row r="46" spans="1:104" x14ac:dyDescent="0.2">
      <c r="A46" s="200"/>
      <c r="B46" s="201"/>
      <c r="C46" s="202" t="s">
        <v>137</v>
      </c>
      <c r="D46" s="203"/>
      <c r="E46" s="203"/>
      <c r="F46" s="203"/>
      <c r="G46" s="204"/>
      <c r="L46" s="205" t="s">
        <v>137</v>
      </c>
      <c r="O46" s="192">
        <v>3</v>
      </c>
    </row>
    <row r="47" spans="1:104" ht="22.5" x14ac:dyDescent="0.2">
      <c r="A47" s="193">
        <v>14</v>
      </c>
      <c r="B47" s="194" t="s">
        <v>138</v>
      </c>
      <c r="C47" s="195" t="s">
        <v>139</v>
      </c>
      <c r="D47" s="196" t="s">
        <v>94</v>
      </c>
      <c r="E47" s="197">
        <v>5</v>
      </c>
      <c r="F47" s="197">
        <v>0</v>
      </c>
      <c r="G47" s="198">
        <f>E47*F47</f>
        <v>0</v>
      </c>
      <c r="O47" s="192">
        <v>2</v>
      </c>
      <c r="AA47" s="166">
        <v>1</v>
      </c>
      <c r="AB47" s="166">
        <v>9</v>
      </c>
      <c r="AC47" s="166">
        <v>9</v>
      </c>
      <c r="AZ47" s="166">
        <v>4</v>
      </c>
      <c r="BA47" s="166">
        <f>IF(AZ47=1,G47,0)</f>
        <v>0</v>
      </c>
      <c r="BB47" s="166">
        <f>IF(AZ47=2,G47,0)</f>
        <v>0</v>
      </c>
      <c r="BC47" s="166">
        <f>IF(AZ47=3,G47,0)</f>
        <v>0</v>
      </c>
      <c r="BD47" s="166">
        <f>IF(AZ47=4,G47,0)</f>
        <v>0</v>
      </c>
      <c r="BE47" s="166">
        <f>IF(AZ47=5,G47,0)</f>
        <v>0</v>
      </c>
      <c r="CA47" s="199">
        <v>1</v>
      </c>
      <c r="CB47" s="199">
        <v>9</v>
      </c>
      <c r="CZ47" s="166">
        <v>0</v>
      </c>
    </row>
    <row r="48" spans="1:104" x14ac:dyDescent="0.2">
      <c r="A48" s="200"/>
      <c r="B48" s="201"/>
      <c r="C48" s="202" t="s">
        <v>140</v>
      </c>
      <c r="D48" s="203"/>
      <c r="E48" s="203"/>
      <c r="F48" s="203"/>
      <c r="G48" s="204"/>
      <c r="L48" s="205" t="s">
        <v>140</v>
      </c>
      <c r="O48" s="192">
        <v>3</v>
      </c>
    </row>
    <row r="49" spans="1:104" ht="22.5" x14ac:dyDescent="0.2">
      <c r="A49" s="193">
        <v>15</v>
      </c>
      <c r="B49" s="194" t="s">
        <v>141</v>
      </c>
      <c r="C49" s="195" t="s">
        <v>142</v>
      </c>
      <c r="D49" s="196" t="s">
        <v>94</v>
      </c>
      <c r="E49" s="197">
        <v>8</v>
      </c>
      <c r="F49" s="197">
        <v>0</v>
      </c>
      <c r="G49" s="198">
        <f>E49*F49</f>
        <v>0</v>
      </c>
      <c r="O49" s="192">
        <v>2</v>
      </c>
      <c r="AA49" s="166">
        <v>1</v>
      </c>
      <c r="AB49" s="166">
        <v>9</v>
      </c>
      <c r="AC49" s="166">
        <v>9</v>
      </c>
      <c r="AZ49" s="166">
        <v>4</v>
      </c>
      <c r="BA49" s="166">
        <f>IF(AZ49=1,G49,0)</f>
        <v>0</v>
      </c>
      <c r="BB49" s="166">
        <f>IF(AZ49=2,G49,0)</f>
        <v>0</v>
      </c>
      <c r="BC49" s="166">
        <f>IF(AZ49=3,G49,0)</f>
        <v>0</v>
      </c>
      <c r="BD49" s="166">
        <f>IF(AZ49=4,G49,0)</f>
        <v>0</v>
      </c>
      <c r="BE49" s="166">
        <f>IF(AZ49=5,G49,0)</f>
        <v>0</v>
      </c>
      <c r="CA49" s="199">
        <v>1</v>
      </c>
      <c r="CB49" s="199">
        <v>9</v>
      </c>
      <c r="CZ49" s="166">
        <v>1.0000000000000001E-5</v>
      </c>
    </row>
    <row r="50" spans="1:104" x14ac:dyDescent="0.2">
      <c r="A50" s="193">
        <v>16</v>
      </c>
      <c r="B50" s="194" t="s">
        <v>143</v>
      </c>
      <c r="C50" s="195" t="s">
        <v>144</v>
      </c>
      <c r="D50" s="196" t="s">
        <v>94</v>
      </c>
      <c r="E50" s="197">
        <v>2</v>
      </c>
      <c r="F50" s="197">
        <v>0</v>
      </c>
      <c r="G50" s="198">
        <f>E50*F50</f>
        <v>0</v>
      </c>
      <c r="O50" s="192">
        <v>2</v>
      </c>
      <c r="AA50" s="166">
        <v>1</v>
      </c>
      <c r="AB50" s="166">
        <v>9</v>
      </c>
      <c r="AC50" s="166">
        <v>9</v>
      </c>
      <c r="AZ50" s="166">
        <v>4</v>
      </c>
      <c r="BA50" s="166">
        <f>IF(AZ50=1,G50,0)</f>
        <v>0</v>
      </c>
      <c r="BB50" s="166">
        <f>IF(AZ50=2,G50,0)</f>
        <v>0</v>
      </c>
      <c r="BC50" s="166">
        <f>IF(AZ50=3,G50,0)</f>
        <v>0</v>
      </c>
      <c r="BD50" s="166">
        <f>IF(AZ50=4,G50,0)</f>
        <v>0</v>
      </c>
      <c r="BE50" s="166">
        <f>IF(AZ50=5,G50,0)</f>
        <v>0</v>
      </c>
      <c r="CA50" s="199">
        <v>1</v>
      </c>
      <c r="CB50" s="199">
        <v>9</v>
      </c>
      <c r="CZ50" s="166">
        <v>0</v>
      </c>
    </row>
    <row r="51" spans="1:104" x14ac:dyDescent="0.2">
      <c r="A51" s="193">
        <v>17</v>
      </c>
      <c r="B51" s="194" t="s">
        <v>145</v>
      </c>
      <c r="C51" s="195" t="s">
        <v>146</v>
      </c>
      <c r="D51" s="196" t="s">
        <v>94</v>
      </c>
      <c r="E51" s="197">
        <v>1</v>
      </c>
      <c r="F51" s="197">
        <v>0</v>
      </c>
      <c r="G51" s="198">
        <f>E51*F51</f>
        <v>0</v>
      </c>
      <c r="O51" s="192">
        <v>2</v>
      </c>
      <c r="AA51" s="166">
        <v>1</v>
      </c>
      <c r="AB51" s="166">
        <v>9</v>
      </c>
      <c r="AC51" s="166">
        <v>9</v>
      </c>
      <c r="AZ51" s="166">
        <v>4</v>
      </c>
      <c r="BA51" s="166">
        <f>IF(AZ51=1,G51,0)</f>
        <v>0</v>
      </c>
      <c r="BB51" s="166">
        <f>IF(AZ51=2,G51,0)</f>
        <v>0</v>
      </c>
      <c r="BC51" s="166">
        <f>IF(AZ51=3,G51,0)</f>
        <v>0</v>
      </c>
      <c r="BD51" s="166">
        <f>IF(AZ51=4,G51,0)</f>
        <v>0</v>
      </c>
      <c r="BE51" s="166">
        <f>IF(AZ51=5,G51,0)</f>
        <v>0</v>
      </c>
      <c r="CA51" s="199">
        <v>1</v>
      </c>
      <c r="CB51" s="199">
        <v>9</v>
      </c>
      <c r="CZ51" s="166">
        <v>0</v>
      </c>
    </row>
    <row r="52" spans="1:104" ht="22.5" x14ac:dyDescent="0.2">
      <c r="A52" s="193">
        <v>18</v>
      </c>
      <c r="B52" s="194" t="s">
        <v>147</v>
      </c>
      <c r="C52" s="195" t="s">
        <v>148</v>
      </c>
      <c r="D52" s="196" t="s">
        <v>94</v>
      </c>
      <c r="E52" s="197">
        <v>1</v>
      </c>
      <c r="F52" s="197">
        <v>0</v>
      </c>
      <c r="G52" s="198">
        <f>E52*F52</f>
        <v>0</v>
      </c>
      <c r="O52" s="192">
        <v>2</v>
      </c>
      <c r="AA52" s="166">
        <v>1</v>
      </c>
      <c r="AB52" s="166">
        <v>9</v>
      </c>
      <c r="AC52" s="166">
        <v>9</v>
      </c>
      <c r="AZ52" s="166">
        <v>4</v>
      </c>
      <c r="BA52" s="166">
        <f>IF(AZ52=1,G52,0)</f>
        <v>0</v>
      </c>
      <c r="BB52" s="166">
        <f>IF(AZ52=2,G52,0)</f>
        <v>0</v>
      </c>
      <c r="BC52" s="166">
        <f>IF(AZ52=3,G52,0)</f>
        <v>0</v>
      </c>
      <c r="BD52" s="166">
        <f>IF(AZ52=4,G52,0)</f>
        <v>0</v>
      </c>
      <c r="BE52" s="166">
        <f>IF(AZ52=5,G52,0)</f>
        <v>0</v>
      </c>
      <c r="CA52" s="199">
        <v>1</v>
      </c>
      <c r="CB52" s="199">
        <v>9</v>
      </c>
      <c r="CZ52" s="166">
        <v>0</v>
      </c>
    </row>
    <row r="53" spans="1:104" x14ac:dyDescent="0.2">
      <c r="A53" s="200"/>
      <c r="B53" s="201"/>
      <c r="C53" s="202" t="s">
        <v>149</v>
      </c>
      <c r="D53" s="203"/>
      <c r="E53" s="203"/>
      <c r="F53" s="203"/>
      <c r="G53" s="204"/>
      <c r="L53" s="205" t="s">
        <v>149</v>
      </c>
      <c r="O53" s="192">
        <v>3</v>
      </c>
    </row>
    <row r="54" spans="1:104" x14ac:dyDescent="0.2">
      <c r="A54" s="193">
        <v>19</v>
      </c>
      <c r="B54" s="194" t="s">
        <v>150</v>
      </c>
      <c r="C54" s="195" t="s">
        <v>151</v>
      </c>
      <c r="D54" s="196" t="s">
        <v>94</v>
      </c>
      <c r="E54" s="197">
        <v>3</v>
      </c>
      <c r="F54" s="197">
        <v>0</v>
      </c>
      <c r="G54" s="198">
        <f>E54*F54</f>
        <v>0</v>
      </c>
      <c r="O54" s="192">
        <v>2</v>
      </c>
      <c r="AA54" s="166">
        <v>1</v>
      </c>
      <c r="AB54" s="166">
        <v>9</v>
      </c>
      <c r="AC54" s="166">
        <v>9</v>
      </c>
      <c r="AZ54" s="166">
        <v>4</v>
      </c>
      <c r="BA54" s="166">
        <f>IF(AZ54=1,G54,0)</f>
        <v>0</v>
      </c>
      <c r="BB54" s="166">
        <f>IF(AZ54=2,G54,0)</f>
        <v>0</v>
      </c>
      <c r="BC54" s="166">
        <f>IF(AZ54=3,G54,0)</f>
        <v>0</v>
      </c>
      <c r="BD54" s="166">
        <f>IF(AZ54=4,G54,0)</f>
        <v>0</v>
      </c>
      <c r="BE54" s="166">
        <f>IF(AZ54=5,G54,0)</f>
        <v>0</v>
      </c>
      <c r="CA54" s="199">
        <v>1</v>
      </c>
      <c r="CB54" s="199">
        <v>9</v>
      </c>
      <c r="CZ54" s="166">
        <v>0</v>
      </c>
    </row>
    <row r="55" spans="1:104" ht="22.5" x14ac:dyDescent="0.2">
      <c r="A55" s="200"/>
      <c r="B55" s="201"/>
      <c r="C55" s="202" t="s">
        <v>152</v>
      </c>
      <c r="D55" s="203"/>
      <c r="E55" s="203"/>
      <c r="F55" s="203"/>
      <c r="G55" s="204"/>
      <c r="L55" s="205" t="s">
        <v>152</v>
      </c>
      <c r="O55" s="192">
        <v>3</v>
      </c>
    </row>
    <row r="56" spans="1:104" x14ac:dyDescent="0.2">
      <c r="A56" s="193">
        <v>20</v>
      </c>
      <c r="B56" s="194" t="s">
        <v>153</v>
      </c>
      <c r="C56" s="195" t="s">
        <v>154</v>
      </c>
      <c r="D56" s="196" t="s">
        <v>94</v>
      </c>
      <c r="E56" s="197">
        <v>1</v>
      </c>
      <c r="F56" s="197">
        <v>0</v>
      </c>
      <c r="G56" s="198">
        <f>E56*F56</f>
        <v>0</v>
      </c>
      <c r="O56" s="192">
        <v>2</v>
      </c>
      <c r="AA56" s="166">
        <v>1</v>
      </c>
      <c r="AB56" s="166">
        <v>9</v>
      </c>
      <c r="AC56" s="166">
        <v>9</v>
      </c>
      <c r="AZ56" s="166">
        <v>4</v>
      </c>
      <c r="BA56" s="166">
        <f>IF(AZ56=1,G56,0)</f>
        <v>0</v>
      </c>
      <c r="BB56" s="166">
        <f>IF(AZ56=2,G56,0)</f>
        <v>0</v>
      </c>
      <c r="BC56" s="166">
        <f>IF(AZ56=3,G56,0)</f>
        <v>0</v>
      </c>
      <c r="BD56" s="166">
        <f>IF(AZ56=4,G56,0)</f>
        <v>0</v>
      </c>
      <c r="BE56" s="166">
        <f>IF(AZ56=5,G56,0)</f>
        <v>0</v>
      </c>
      <c r="CA56" s="199">
        <v>1</v>
      </c>
      <c r="CB56" s="199">
        <v>9</v>
      </c>
      <c r="CZ56" s="166">
        <v>0</v>
      </c>
    </row>
    <row r="57" spans="1:104" x14ac:dyDescent="0.2">
      <c r="A57" s="200"/>
      <c r="B57" s="201"/>
      <c r="C57" s="202" t="s">
        <v>155</v>
      </c>
      <c r="D57" s="203"/>
      <c r="E57" s="203"/>
      <c r="F57" s="203"/>
      <c r="G57" s="204"/>
      <c r="L57" s="205" t="s">
        <v>155</v>
      </c>
      <c r="O57" s="192">
        <v>3</v>
      </c>
    </row>
    <row r="58" spans="1:104" x14ac:dyDescent="0.2">
      <c r="A58" s="193">
        <v>21</v>
      </c>
      <c r="B58" s="194" t="s">
        <v>156</v>
      </c>
      <c r="C58" s="195" t="s">
        <v>157</v>
      </c>
      <c r="D58" s="196" t="s">
        <v>94</v>
      </c>
      <c r="E58" s="197">
        <v>1</v>
      </c>
      <c r="F58" s="197">
        <v>0</v>
      </c>
      <c r="G58" s="198">
        <f>E58*F58</f>
        <v>0</v>
      </c>
      <c r="O58" s="192">
        <v>2</v>
      </c>
      <c r="AA58" s="166">
        <v>1</v>
      </c>
      <c r="AB58" s="166">
        <v>9</v>
      </c>
      <c r="AC58" s="166">
        <v>9</v>
      </c>
      <c r="AZ58" s="166">
        <v>4</v>
      </c>
      <c r="BA58" s="166">
        <f>IF(AZ58=1,G58,0)</f>
        <v>0</v>
      </c>
      <c r="BB58" s="166">
        <f>IF(AZ58=2,G58,0)</f>
        <v>0</v>
      </c>
      <c r="BC58" s="166">
        <f>IF(AZ58=3,G58,0)</f>
        <v>0</v>
      </c>
      <c r="BD58" s="166">
        <f>IF(AZ58=4,G58,0)</f>
        <v>0</v>
      </c>
      <c r="BE58" s="166">
        <f>IF(AZ58=5,G58,0)</f>
        <v>0</v>
      </c>
      <c r="CA58" s="199">
        <v>1</v>
      </c>
      <c r="CB58" s="199">
        <v>9</v>
      </c>
      <c r="CZ58" s="166">
        <v>0</v>
      </c>
    </row>
    <row r="59" spans="1:104" x14ac:dyDescent="0.2">
      <c r="A59" s="200"/>
      <c r="B59" s="201"/>
      <c r="C59" s="202" t="s">
        <v>158</v>
      </c>
      <c r="D59" s="203"/>
      <c r="E59" s="203"/>
      <c r="F59" s="203"/>
      <c r="G59" s="204"/>
      <c r="L59" s="205" t="s">
        <v>158</v>
      </c>
      <c r="O59" s="192">
        <v>3</v>
      </c>
    </row>
    <row r="60" spans="1:104" x14ac:dyDescent="0.2">
      <c r="A60" s="193">
        <v>22</v>
      </c>
      <c r="B60" s="194" t="s">
        <v>159</v>
      </c>
      <c r="C60" s="195" t="s">
        <v>160</v>
      </c>
      <c r="D60" s="196" t="s">
        <v>94</v>
      </c>
      <c r="E60" s="197">
        <v>5</v>
      </c>
      <c r="F60" s="197">
        <v>0</v>
      </c>
      <c r="G60" s="198">
        <f>E60*F60</f>
        <v>0</v>
      </c>
      <c r="O60" s="192">
        <v>2</v>
      </c>
      <c r="AA60" s="166">
        <v>1</v>
      </c>
      <c r="AB60" s="166">
        <v>9</v>
      </c>
      <c r="AC60" s="166">
        <v>9</v>
      </c>
      <c r="AZ60" s="166">
        <v>4</v>
      </c>
      <c r="BA60" s="166">
        <f>IF(AZ60=1,G60,0)</f>
        <v>0</v>
      </c>
      <c r="BB60" s="166">
        <f>IF(AZ60=2,G60,0)</f>
        <v>0</v>
      </c>
      <c r="BC60" s="166">
        <f>IF(AZ60=3,G60,0)</f>
        <v>0</v>
      </c>
      <c r="BD60" s="166">
        <f>IF(AZ60=4,G60,0)</f>
        <v>0</v>
      </c>
      <c r="BE60" s="166">
        <f>IF(AZ60=5,G60,0)</f>
        <v>0</v>
      </c>
      <c r="CA60" s="199">
        <v>1</v>
      </c>
      <c r="CB60" s="199">
        <v>9</v>
      </c>
      <c r="CZ60" s="166">
        <v>0</v>
      </c>
    </row>
    <row r="61" spans="1:104" x14ac:dyDescent="0.2">
      <c r="A61" s="200"/>
      <c r="B61" s="201"/>
      <c r="C61" s="202" t="s">
        <v>161</v>
      </c>
      <c r="D61" s="203"/>
      <c r="E61" s="203"/>
      <c r="F61" s="203"/>
      <c r="G61" s="204"/>
      <c r="L61" s="205" t="s">
        <v>161</v>
      </c>
      <c r="O61" s="192">
        <v>3</v>
      </c>
    </row>
    <row r="62" spans="1:104" x14ac:dyDescent="0.2">
      <c r="A62" s="193">
        <v>23</v>
      </c>
      <c r="B62" s="194" t="s">
        <v>162</v>
      </c>
      <c r="C62" s="195" t="s">
        <v>163</v>
      </c>
      <c r="D62" s="196" t="s">
        <v>94</v>
      </c>
      <c r="E62" s="197">
        <v>12</v>
      </c>
      <c r="F62" s="197">
        <v>0</v>
      </c>
      <c r="G62" s="198">
        <f>E62*F62</f>
        <v>0</v>
      </c>
      <c r="O62" s="192">
        <v>2</v>
      </c>
      <c r="AA62" s="166">
        <v>1</v>
      </c>
      <c r="AB62" s="166">
        <v>9</v>
      </c>
      <c r="AC62" s="166">
        <v>9</v>
      </c>
      <c r="AZ62" s="166">
        <v>4</v>
      </c>
      <c r="BA62" s="166">
        <f>IF(AZ62=1,G62,0)</f>
        <v>0</v>
      </c>
      <c r="BB62" s="166">
        <f>IF(AZ62=2,G62,0)</f>
        <v>0</v>
      </c>
      <c r="BC62" s="166">
        <f>IF(AZ62=3,G62,0)</f>
        <v>0</v>
      </c>
      <c r="BD62" s="166">
        <f>IF(AZ62=4,G62,0)</f>
        <v>0</v>
      </c>
      <c r="BE62" s="166">
        <f>IF(AZ62=5,G62,0)</f>
        <v>0</v>
      </c>
      <c r="CA62" s="199">
        <v>1</v>
      </c>
      <c r="CB62" s="199">
        <v>9</v>
      </c>
      <c r="CZ62" s="166">
        <v>0</v>
      </c>
    </row>
    <row r="63" spans="1:104" x14ac:dyDescent="0.2">
      <c r="A63" s="200"/>
      <c r="B63" s="206"/>
      <c r="C63" s="207" t="s">
        <v>164</v>
      </c>
      <c r="D63" s="208"/>
      <c r="E63" s="209">
        <v>1</v>
      </c>
      <c r="F63" s="210"/>
      <c r="G63" s="211"/>
      <c r="M63" s="205" t="s">
        <v>164</v>
      </c>
      <c r="O63" s="192"/>
    </row>
    <row r="64" spans="1:104" x14ac:dyDescent="0.2">
      <c r="A64" s="200"/>
      <c r="B64" s="206"/>
      <c r="C64" s="207" t="s">
        <v>165</v>
      </c>
      <c r="D64" s="208"/>
      <c r="E64" s="209">
        <v>7</v>
      </c>
      <c r="F64" s="210"/>
      <c r="G64" s="211"/>
      <c r="M64" s="205" t="s">
        <v>165</v>
      </c>
      <c r="O64" s="192"/>
    </row>
    <row r="65" spans="1:104" x14ac:dyDescent="0.2">
      <c r="A65" s="200"/>
      <c r="B65" s="206"/>
      <c r="C65" s="207" t="s">
        <v>166</v>
      </c>
      <c r="D65" s="208"/>
      <c r="E65" s="209">
        <v>3</v>
      </c>
      <c r="F65" s="210"/>
      <c r="G65" s="211"/>
      <c r="M65" s="205" t="s">
        <v>166</v>
      </c>
      <c r="O65" s="192"/>
    </row>
    <row r="66" spans="1:104" x14ac:dyDescent="0.2">
      <c r="A66" s="200"/>
      <c r="B66" s="206"/>
      <c r="C66" s="207" t="s">
        <v>167</v>
      </c>
      <c r="D66" s="208"/>
      <c r="E66" s="209">
        <v>1</v>
      </c>
      <c r="F66" s="210"/>
      <c r="G66" s="211"/>
      <c r="M66" s="205" t="s">
        <v>167</v>
      </c>
      <c r="O66" s="192"/>
    </row>
    <row r="67" spans="1:104" ht="22.5" x14ac:dyDescent="0.2">
      <c r="A67" s="193">
        <v>24</v>
      </c>
      <c r="B67" s="194" t="s">
        <v>168</v>
      </c>
      <c r="C67" s="195" t="s">
        <v>169</v>
      </c>
      <c r="D67" s="196" t="s">
        <v>101</v>
      </c>
      <c r="E67" s="197">
        <v>30</v>
      </c>
      <c r="F67" s="197">
        <v>0</v>
      </c>
      <c r="G67" s="198">
        <f>E67*F67</f>
        <v>0</v>
      </c>
      <c r="O67" s="192">
        <v>2</v>
      </c>
      <c r="AA67" s="166">
        <v>1</v>
      </c>
      <c r="AB67" s="166">
        <v>9</v>
      </c>
      <c r="AC67" s="166">
        <v>9</v>
      </c>
      <c r="AZ67" s="166">
        <v>4</v>
      </c>
      <c r="BA67" s="166">
        <f>IF(AZ67=1,G67,0)</f>
        <v>0</v>
      </c>
      <c r="BB67" s="166">
        <f>IF(AZ67=2,G67,0)</f>
        <v>0</v>
      </c>
      <c r="BC67" s="166">
        <f>IF(AZ67=3,G67,0)</f>
        <v>0</v>
      </c>
      <c r="BD67" s="166">
        <f>IF(AZ67=4,G67,0)</f>
        <v>0</v>
      </c>
      <c r="BE67" s="166">
        <f>IF(AZ67=5,G67,0)</f>
        <v>0</v>
      </c>
      <c r="CA67" s="199">
        <v>1</v>
      </c>
      <c r="CB67" s="199">
        <v>9</v>
      </c>
      <c r="CZ67" s="166">
        <v>6.0000000000000002E-5</v>
      </c>
    </row>
    <row r="68" spans="1:104" x14ac:dyDescent="0.2">
      <c r="A68" s="200"/>
      <c r="B68" s="201"/>
      <c r="C68" s="202" t="s">
        <v>137</v>
      </c>
      <c r="D68" s="203"/>
      <c r="E68" s="203"/>
      <c r="F68" s="203"/>
      <c r="G68" s="204"/>
      <c r="L68" s="205" t="s">
        <v>137</v>
      </c>
      <c r="O68" s="192">
        <v>3</v>
      </c>
    </row>
    <row r="69" spans="1:104" ht="22.5" x14ac:dyDescent="0.2">
      <c r="A69" s="193">
        <v>25</v>
      </c>
      <c r="B69" s="194" t="s">
        <v>170</v>
      </c>
      <c r="C69" s="195" t="s">
        <v>171</v>
      </c>
      <c r="D69" s="196" t="s">
        <v>94</v>
      </c>
      <c r="E69" s="197">
        <v>5</v>
      </c>
      <c r="F69" s="197">
        <v>0</v>
      </c>
      <c r="G69" s="198">
        <f>E69*F69</f>
        <v>0</v>
      </c>
      <c r="O69" s="192">
        <v>2</v>
      </c>
      <c r="AA69" s="166">
        <v>1</v>
      </c>
      <c r="AB69" s="166">
        <v>9</v>
      </c>
      <c r="AC69" s="166">
        <v>9</v>
      </c>
      <c r="AZ69" s="166">
        <v>4</v>
      </c>
      <c r="BA69" s="166">
        <f>IF(AZ69=1,G69,0)</f>
        <v>0</v>
      </c>
      <c r="BB69" s="166">
        <f>IF(AZ69=2,G69,0)</f>
        <v>0</v>
      </c>
      <c r="BC69" s="166">
        <f>IF(AZ69=3,G69,0)</f>
        <v>0</v>
      </c>
      <c r="BD69" s="166">
        <f>IF(AZ69=4,G69,0)</f>
        <v>0</v>
      </c>
      <c r="BE69" s="166">
        <f>IF(AZ69=5,G69,0)</f>
        <v>0</v>
      </c>
      <c r="CA69" s="199">
        <v>1</v>
      </c>
      <c r="CB69" s="199">
        <v>9</v>
      </c>
      <c r="CZ69" s="166">
        <v>2.5000000000000001E-4</v>
      </c>
    </row>
    <row r="70" spans="1:104" x14ac:dyDescent="0.2">
      <c r="A70" s="200"/>
      <c r="B70" s="201"/>
      <c r="C70" s="202" t="s">
        <v>137</v>
      </c>
      <c r="D70" s="203"/>
      <c r="E70" s="203"/>
      <c r="F70" s="203"/>
      <c r="G70" s="204"/>
      <c r="L70" s="205" t="s">
        <v>137</v>
      </c>
      <c r="O70" s="192">
        <v>3</v>
      </c>
    </row>
    <row r="71" spans="1:104" x14ac:dyDescent="0.2">
      <c r="A71" s="193">
        <v>26</v>
      </c>
      <c r="B71" s="194" t="s">
        <v>172</v>
      </c>
      <c r="C71" s="195" t="s">
        <v>173</v>
      </c>
      <c r="D71" s="196" t="s">
        <v>94</v>
      </c>
      <c r="E71" s="197">
        <v>1</v>
      </c>
      <c r="F71" s="197">
        <v>0</v>
      </c>
      <c r="G71" s="198">
        <f>E71*F71</f>
        <v>0</v>
      </c>
      <c r="O71" s="192">
        <v>2</v>
      </c>
      <c r="AA71" s="166">
        <v>1</v>
      </c>
      <c r="AB71" s="166">
        <v>9</v>
      </c>
      <c r="AC71" s="166">
        <v>9</v>
      </c>
      <c r="AZ71" s="166">
        <v>4</v>
      </c>
      <c r="BA71" s="166">
        <f>IF(AZ71=1,G71,0)</f>
        <v>0</v>
      </c>
      <c r="BB71" s="166">
        <f>IF(AZ71=2,G71,0)</f>
        <v>0</v>
      </c>
      <c r="BC71" s="166">
        <f>IF(AZ71=3,G71,0)</f>
        <v>0</v>
      </c>
      <c r="BD71" s="166">
        <f>IF(AZ71=4,G71,0)</f>
        <v>0</v>
      </c>
      <c r="BE71" s="166">
        <f>IF(AZ71=5,G71,0)</f>
        <v>0</v>
      </c>
      <c r="CA71" s="199">
        <v>1</v>
      </c>
      <c r="CB71" s="199">
        <v>9</v>
      </c>
      <c r="CZ71" s="166">
        <v>0</v>
      </c>
    </row>
    <row r="72" spans="1:104" x14ac:dyDescent="0.2">
      <c r="A72" s="200"/>
      <c r="B72" s="201"/>
      <c r="C72" s="202" t="s">
        <v>174</v>
      </c>
      <c r="D72" s="203"/>
      <c r="E72" s="203"/>
      <c r="F72" s="203"/>
      <c r="G72" s="204"/>
      <c r="L72" s="205" t="s">
        <v>174</v>
      </c>
      <c r="O72" s="192">
        <v>3</v>
      </c>
    </row>
    <row r="73" spans="1:104" ht="22.5" x14ac:dyDescent="0.2">
      <c r="A73" s="193">
        <v>27</v>
      </c>
      <c r="B73" s="194" t="s">
        <v>175</v>
      </c>
      <c r="C73" s="195" t="s">
        <v>176</v>
      </c>
      <c r="D73" s="196" t="s">
        <v>101</v>
      </c>
      <c r="E73" s="197">
        <v>116</v>
      </c>
      <c r="F73" s="197">
        <v>0</v>
      </c>
      <c r="G73" s="198">
        <f>E73*F73</f>
        <v>0</v>
      </c>
      <c r="O73" s="192">
        <v>2</v>
      </c>
      <c r="AA73" s="166">
        <v>1</v>
      </c>
      <c r="AB73" s="166">
        <v>9</v>
      </c>
      <c r="AC73" s="166">
        <v>9</v>
      </c>
      <c r="AZ73" s="166">
        <v>4</v>
      </c>
      <c r="BA73" s="166">
        <f>IF(AZ73=1,G73,0)</f>
        <v>0</v>
      </c>
      <c r="BB73" s="166">
        <f>IF(AZ73=2,G73,0)</f>
        <v>0</v>
      </c>
      <c r="BC73" s="166">
        <f>IF(AZ73=3,G73,0)</f>
        <v>0</v>
      </c>
      <c r="BD73" s="166">
        <f>IF(AZ73=4,G73,0)</f>
        <v>0</v>
      </c>
      <c r="BE73" s="166">
        <f>IF(AZ73=5,G73,0)</f>
        <v>0</v>
      </c>
      <c r="CA73" s="199">
        <v>1</v>
      </c>
      <c r="CB73" s="199">
        <v>9</v>
      </c>
      <c r="CZ73" s="166">
        <v>1.7000000000000001E-4</v>
      </c>
    </row>
    <row r="74" spans="1:104" x14ac:dyDescent="0.2">
      <c r="A74" s="200"/>
      <c r="B74" s="201"/>
      <c r="C74" s="202" t="s">
        <v>177</v>
      </c>
      <c r="D74" s="203"/>
      <c r="E74" s="203"/>
      <c r="F74" s="203"/>
      <c r="G74" s="204"/>
      <c r="L74" s="205" t="s">
        <v>177</v>
      </c>
      <c r="O74" s="192">
        <v>3</v>
      </c>
    </row>
    <row r="75" spans="1:104" x14ac:dyDescent="0.2">
      <c r="A75" s="200"/>
      <c r="B75" s="206"/>
      <c r="C75" s="207" t="s">
        <v>178</v>
      </c>
      <c r="D75" s="208"/>
      <c r="E75" s="209">
        <v>85</v>
      </c>
      <c r="F75" s="210"/>
      <c r="G75" s="211"/>
      <c r="M75" s="205" t="s">
        <v>178</v>
      </c>
      <c r="O75" s="192"/>
    </row>
    <row r="76" spans="1:104" x14ac:dyDescent="0.2">
      <c r="A76" s="200"/>
      <c r="B76" s="206"/>
      <c r="C76" s="207" t="s">
        <v>179</v>
      </c>
      <c r="D76" s="208"/>
      <c r="E76" s="209">
        <v>20</v>
      </c>
      <c r="F76" s="210"/>
      <c r="G76" s="211"/>
      <c r="M76" s="205" t="s">
        <v>179</v>
      </c>
      <c r="O76" s="192"/>
    </row>
    <row r="77" spans="1:104" x14ac:dyDescent="0.2">
      <c r="A77" s="200"/>
      <c r="B77" s="206"/>
      <c r="C77" s="207" t="s">
        <v>180</v>
      </c>
      <c r="D77" s="208"/>
      <c r="E77" s="209">
        <v>11</v>
      </c>
      <c r="F77" s="210"/>
      <c r="G77" s="211"/>
      <c r="M77" s="205" t="s">
        <v>180</v>
      </c>
      <c r="O77" s="192"/>
    </row>
    <row r="78" spans="1:104" ht="22.5" x14ac:dyDescent="0.2">
      <c r="A78" s="193">
        <v>28</v>
      </c>
      <c r="B78" s="194" t="s">
        <v>181</v>
      </c>
      <c r="C78" s="195" t="s">
        <v>182</v>
      </c>
      <c r="D78" s="196" t="s">
        <v>101</v>
      </c>
      <c r="E78" s="197">
        <v>110</v>
      </c>
      <c r="F78" s="197">
        <v>0</v>
      </c>
      <c r="G78" s="198">
        <f>E78*F78</f>
        <v>0</v>
      </c>
      <c r="O78" s="192">
        <v>2</v>
      </c>
      <c r="AA78" s="166">
        <v>1</v>
      </c>
      <c r="AB78" s="166">
        <v>9</v>
      </c>
      <c r="AC78" s="166">
        <v>9</v>
      </c>
      <c r="AZ78" s="166">
        <v>4</v>
      </c>
      <c r="BA78" s="166">
        <f>IF(AZ78=1,G78,0)</f>
        <v>0</v>
      </c>
      <c r="BB78" s="166">
        <f>IF(AZ78=2,G78,0)</f>
        <v>0</v>
      </c>
      <c r="BC78" s="166">
        <f>IF(AZ78=3,G78,0)</f>
        <v>0</v>
      </c>
      <c r="BD78" s="166">
        <f>IF(AZ78=4,G78,0)</f>
        <v>0</v>
      </c>
      <c r="BE78" s="166">
        <f>IF(AZ78=5,G78,0)</f>
        <v>0</v>
      </c>
      <c r="CA78" s="199">
        <v>1</v>
      </c>
      <c r="CB78" s="199">
        <v>9</v>
      </c>
      <c r="CZ78" s="166">
        <v>2.3000000000000001E-4</v>
      </c>
    </row>
    <row r="79" spans="1:104" x14ac:dyDescent="0.2">
      <c r="A79" s="200"/>
      <c r="B79" s="206"/>
      <c r="C79" s="207" t="s">
        <v>183</v>
      </c>
      <c r="D79" s="208"/>
      <c r="E79" s="209">
        <v>55</v>
      </c>
      <c r="F79" s="210"/>
      <c r="G79" s="211"/>
      <c r="M79" s="205" t="s">
        <v>183</v>
      </c>
      <c r="O79" s="192"/>
    </row>
    <row r="80" spans="1:104" x14ac:dyDescent="0.2">
      <c r="A80" s="200"/>
      <c r="B80" s="206"/>
      <c r="C80" s="207" t="s">
        <v>184</v>
      </c>
      <c r="D80" s="208"/>
      <c r="E80" s="209">
        <v>45</v>
      </c>
      <c r="F80" s="210"/>
      <c r="G80" s="211"/>
      <c r="M80" s="205" t="s">
        <v>184</v>
      </c>
      <c r="O80" s="192"/>
    </row>
    <row r="81" spans="1:104" x14ac:dyDescent="0.2">
      <c r="A81" s="200"/>
      <c r="B81" s="206"/>
      <c r="C81" s="207" t="s">
        <v>185</v>
      </c>
      <c r="D81" s="208"/>
      <c r="E81" s="209">
        <v>10</v>
      </c>
      <c r="F81" s="210"/>
      <c r="G81" s="211"/>
      <c r="M81" s="205" t="s">
        <v>185</v>
      </c>
      <c r="O81" s="192"/>
    </row>
    <row r="82" spans="1:104" x14ac:dyDescent="0.2">
      <c r="A82" s="193">
        <v>29</v>
      </c>
      <c r="B82" s="194" t="s">
        <v>186</v>
      </c>
      <c r="C82" s="195" t="s">
        <v>187</v>
      </c>
      <c r="D82" s="196" t="s">
        <v>94</v>
      </c>
      <c r="E82" s="197">
        <v>1</v>
      </c>
      <c r="F82" s="197">
        <v>0</v>
      </c>
      <c r="G82" s="198">
        <f>E82*F82</f>
        <v>0</v>
      </c>
      <c r="O82" s="192">
        <v>2</v>
      </c>
      <c r="AA82" s="166">
        <v>3</v>
      </c>
      <c r="AB82" s="166">
        <v>9</v>
      </c>
      <c r="AC82" s="166" t="s">
        <v>186</v>
      </c>
      <c r="AZ82" s="166">
        <v>3</v>
      </c>
      <c r="BA82" s="166">
        <f>IF(AZ82=1,G82,0)</f>
        <v>0</v>
      </c>
      <c r="BB82" s="166">
        <f>IF(AZ82=2,G82,0)</f>
        <v>0</v>
      </c>
      <c r="BC82" s="166">
        <f>IF(AZ82=3,G82,0)</f>
        <v>0</v>
      </c>
      <c r="BD82" s="166">
        <f>IF(AZ82=4,G82,0)</f>
        <v>0</v>
      </c>
      <c r="BE82" s="166">
        <f>IF(AZ82=5,G82,0)</f>
        <v>0</v>
      </c>
      <c r="CA82" s="199">
        <v>3</v>
      </c>
      <c r="CB82" s="199">
        <v>9</v>
      </c>
      <c r="CZ82" s="166">
        <v>0</v>
      </c>
    </row>
    <row r="83" spans="1:104" x14ac:dyDescent="0.2">
      <c r="A83" s="193">
        <v>30</v>
      </c>
      <c r="B83" s="194" t="s">
        <v>188</v>
      </c>
      <c r="C83" s="195" t="s">
        <v>189</v>
      </c>
      <c r="D83" s="196" t="s">
        <v>94</v>
      </c>
      <c r="E83" s="197">
        <v>7</v>
      </c>
      <c r="F83" s="197">
        <v>0</v>
      </c>
      <c r="G83" s="198">
        <f>E83*F83</f>
        <v>0</v>
      </c>
      <c r="O83" s="192">
        <v>2</v>
      </c>
      <c r="AA83" s="166">
        <v>3</v>
      </c>
      <c r="AB83" s="166">
        <v>9</v>
      </c>
      <c r="AC83" s="166" t="s">
        <v>188</v>
      </c>
      <c r="AZ83" s="166">
        <v>3</v>
      </c>
      <c r="BA83" s="166">
        <f>IF(AZ83=1,G83,0)</f>
        <v>0</v>
      </c>
      <c r="BB83" s="166">
        <f>IF(AZ83=2,G83,0)</f>
        <v>0</v>
      </c>
      <c r="BC83" s="166">
        <f>IF(AZ83=3,G83,0)</f>
        <v>0</v>
      </c>
      <c r="BD83" s="166">
        <f>IF(AZ83=4,G83,0)</f>
        <v>0</v>
      </c>
      <c r="BE83" s="166">
        <f>IF(AZ83=5,G83,0)</f>
        <v>0</v>
      </c>
      <c r="CA83" s="199">
        <v>3</v>
      </c>
      <c r="CB83" s="199">
        <v>9</v>
      </c>
      <c r="CZ83" s="166">
        <v>0</v>
      </c>
    </row>
    <row r="84" spans="1:104" x14ac:dyDescent="0.2">
      <c r="A84" s="193">
        <v>31</v>
      </c>
      <c r="B84" s="194" t="s">
        <v>190</v>
      </c>
      <c r="C84" s="195" t="s">
        <v>191</v>
      </c>
      <c r="D84" s="196" t="s">
        <v>94</v>
      </c>
      <c r="E84" s="197">
        <v>3</v>
      </c>
      <c r="F84" s="197">
        <v>0</v>
      </c>
      <c r="G84" s="198">
        <f>E84*F84</f>
        <v>0</v>
      </c>
      <c r="O84" s="192">
        <v>2</v>
      </c>
      <c r="AA84" s="166">
        <v>3</v>
      </c>
      <c r="AB84" s="166">
        <v>9</v>
      </c>
      <c r="AC84" s="166" t="s">
        <v>190</v>
      </c>
      <c r="AZ84" s="166">
        <v>3</v>
      </c>
      <c r="BA84" s="166">
        <f>IF(AZ84=1,G84,0)</f>
        <v>0</v>
      </c>
      <c r="BB84" s="166">
        <f>IF(AZ84=2,G84,0)</f>
        <v>0</v>
      </c>
      <c r="BC84" s="166">
        <f>IF(AZ84=3,G84,0)</f>
        <v>0</v>
      </c>
      <c r="BD84" s="166">
        <f>IF(AZ84=4,G84,0)</f>
        <v>0</v>
      </c>
      <c r="BE84" s="166">
        <f>IF(AZ84=5,G84,0)</f>
        <v>0</v>
      </c>
      <c r="CA84" s="199">
        <v>3</v>
      </c>
      <c r="CB84" s="199">
        <v>9</v>
      </c>
      <c r="CZ84" s="166">
        <v>0</v>
      </c>
    </row>
    <row r="85" spans="1:104" x14ac:dyDescent="0.2">
      <c r="A85" s="193">
        <v>32</v>
      </c>
      <c r="B85" s="194" t="s">
        <v>192</v>
      </c>
      <c r="C85" s="195" t="s">
        <v>193</v>
      </c>
      <c r="D85" s="196" t="s">
        <v>94</v>
      </c>
      <c r="E85" s="197">
        <v>1</v>
      </c>
      <c r="F85" s="197">
        <v>0</v>
      </c>
      <c r="G85" s="198">
        <f>E85*F85</f>
        <v>0</v>
      </c>
      <c r="O85" s="192">
        <v>2</v>
      </c>
      <c r="AA85" s="166">
        <v>3</v>
      </c>
      <c r="AB85" s="166">
        <v>9</v>
      </c>
      <c r="AC85" s="166" t="s">
        <v>192</v>
      </c>
      <c r="AZ85" s="166">
        <v>3</v>
      </c>
      <c r="BA85" s="166">
        <f>IF(AZ85=1,G85,0)</f>
        <v>0</v>
      </c>
      <c r="BB85" s="166">
        <f>IF(AZ85=2,G85,0)</f>
        <v>0</v>
      </c>
      <c r="BC85" s="166">
        <f>IF(AZ85=3,G85,0)</f>
        <v>0</v>
      </c>
      <c r="BD85" s="166">
        <f>IF(AZ85=4,G85,0)</f>
        <v>0</v>
      </c>
      <c r="BE85" s="166">
        <f>IF(AZ85=5,G85,0)</f>
        <v>0</v>
      </c>
      <c r="CA85" s="199">
        <v>3</v>
      </c>
      <c r="CB85" s="199">
        <v>9</v>
      </c>
      <c r="CZ85" s="166">
        <v>0</v>
      </c>
    </row>
    <row r="86" spans="1:104" x14ac:dyDescent="0.2">
      <c r="A86" s="193">
        <v>33</v>
      </c>
      <c r="B86" s="194" t="s">
        <v>194</v>
      </c>
      <c r="C86" s="195" t="s">
        <v>195</v>
      </c>
      <c r="D86" s="196" t="s">
        <v>94</v>
      </c>
      <c r="E86" s="197">
        <v>2</v>
      </c>
      <c r="F86" s="197">
        <v>0</v>
      </c>
      <c r="G86" s="198">
        <f>E86*F86</f>
        <v>0</v>
      </c>
      <c r="O86" s="192">
        <v>2</v>
      </c>
      <c r="AA86" s="166">
        <v>3</v>
      </c>
      <c r="AB86" s="166">
        <v>9</v>
      </c>
      <c r="AC86" s="166">
        <v>35822001015</v>
      </c>
      <c r="AZ86" s="166">
        <v>3</v>
      </c>
      <c r="BA86" s="166">
        <f>IF(AZ86=1,G86,0)</f>
        <v>0</v>
      </c>
      <c r="BB86" s="166">
        <f>IF(AZ86=2,G86,0)</f>
        <v>0</v>
      </c>
      <c r="BC86" s="166">
        <f>IF(AZ86=3,G86,0)</f>
        <v>0</v>
      </c>
      <c r="BD86" s="166">
        <f>IF(AZ86=4,G86,0)</f>
        <v>0</v>
      </c>
      <c r="BE86" s="166">
        <f>IF(AZ86=5,G86,0)</f>
        <v>0</v>
      </c>
      <c r="CA86" s="199">
        <v>3</v>
      </c>
      <c r="CB86" s="199">
        <v>9</v>
      </c>
      <c r="CZ86" s="166">
        <v>1.8000000000000001E-4</v>
      </c>
    </row>
    <row r="87" spans="1:104" x14ac:dyDescent="0.2">
      <c r="A87" s="200"/>
      <c r="B87" s="201"/>
      <c r="C87" s="202" t="s">
        <v>196</v>
      </c>
      <c r="D87" s="203"/>
      <c r="E87" s="203"/>
      <c r="F87" s="203"/>
      <c r="G87" s="204"/>
      <c r="L87" s="205" t="s">
        <v>196</v>
      </c>
      <c r="O87" s="192">
        <v>3</v>
      </c>
    </row>
    <row r="88" spans="1:104" x14ac:dyDescent="0.2">
      <c r="A88" s="212"/>
      <c r="B88" s="213" t="s">
        <v>74</v>
      </c>
      <c r="C88" s="214" t="str">
        <f>CONCATENATE(B32," ",C32)</f>
        <v>M21 Elektromontáže</v>
      </c>
      <c r="D88" s="215"/>
      <c r="E88" s="216"/>
      <c r="F88" s="217"/>
      <c r="G88" s="218">
        <f>SUM(G32:G87)</f>
        <v>0</v>
      </c>
      <c r="O88" s="192">
        <v>4</v>
      </c>
      <c r="BA88" s="219">
        <f>SUM(BA32:BA87)</f>
        <v>0</v>
      </c>
      <c r="BB88" s="219">
        <f>SUM(BB32:BB87)</f>
        <v>0</v>
      </c>
      <c r="BC88" s="219">
        <f>SUM(BC32:BC87)</f>
        <v>0</v>
      </c>
      <c r="BD88" s="219">
        <f>SUM(BD32:BD87)</f>
        <v>0</v>
      </c>
      <c r="BE88" s="219">
        <f>SUM(BE32:BE87)</f>
        <v>0</v>
      </c>
    </row>
    <row r="89" spans="1:104" x14ac:dyDescent="0.2">
      <c r="E89" s="166"/>
    </row>
    <row r="90" spans="1:104" x14ac:dyDescent="0.2">
      <c r="E90" s="166"/>
    </row>
    <row r="91" spans="1:104" x14ac:dyDescent="0.2">
      <c r="E91" s="166"/>
    </row>
    <row r="92" spans="1:104" x14ac:dyDescent="0.2">
      <c r="E92" s="166"/>
    </row>
    <row r="93" spans="1:104" x14ac:dyDescent="0.2">
      <c r="E93" s="166"/>
    </row>
    <row r="94" spans="1:104" x14ac:dyDescent="0.2">
      <c r="E94" s="166"/>
    </row>
    <row r="95" spans="1:104" x14ac:dyDescent="0.2">
      <c r="E95" s="166"/>
    </row>
    <row r="96" spans="1:104" x14ac:dyDescent="0.2">
      <c r="E96" s="166"/>
    </row>
    <row r="97" spans="1:7" x14ac:dyDescent="0.2">
      <c r="E97" s="166"/>
    </row>
    <row r="98" spans="1:7" x14ac:dyDescent="0.2">
      <c r="E98" s="166"/>
    </row>
    <row r="99" spans="1:7" x14ac:dyDescent="0.2">
      <c r="E99" s="166"/>
    </row>
    <row r="100" spans="1:7" x14ac:dyDescent="0.2">
      <c r="E100" s="166"/>
    </row>
    <row r="101" spans="1:7" x14ac:dyDescent="0.2">
      <c r="E101" s="166"/>
    </row>
    <row r="102" spans="1:7" x14ac:dyDescent="0.2">
      <c r="E102" s="166"/>
    </row>
    <row r="103" spans="1:7" x14ac:dyDescent="0.2">
      <c r="E103" s="166"/>
    </row>
    <row r="104" spans="1:7" x14ac:dyDescent="0.2">
      <c r="E104" s="166"/>
    </row>
    <row r="105" spans="1:7" x14ac:dyDescent="0.2">
      <c r="E105" s="166"/>
    </row>
    <row r="106" spans="1:7" x14ac:dyDescent="0.2">
      <c r="E106" s="166"/>
    </row>
    <row r="107" spans="1:7" x14ac:dyDescent="0.2">
      <c r="E107" s="166"/>
    </row>
    <row r="108" spans="1:7" x14ac:dyDescent="0.2">
      <c r="E108" s="166"/>
    </row>
    <row r="109" spans="1:7" x14ac:dyDescent="0.2">
      <c r="E109" s="166"/>
    </row>
    <row r="110" spans="1:7" x14ac:dyDescent="0.2">
      <c r="E110" s="166"/>
    </row>
    <row r="111" spans="1:7" x14ac:dyDescent="0.2">
      <c r="E111" s="166"/>
    </row>
    <row r="112" spans="1:7" x14ac:dyDescent="0.2">
      <c r="A112" s="220"/>
      <c r="B112" s="220"/>
      <c r="C112" s="220"/>
      <c r="D112" s="220"/>
      <c r="E112" s="220"/>
      <c r="F112" s="220"/>
      <c r="G112" s="220"/>
    </row>
    <row r="113" spans="1:7" x14ac:dyDescent="0.2">
      <c r="A113" s="220"/>
      <c r="B113" s="220"/>
      <c r="C113" s="220"/>
      <c r="D113" s="220"/>
      <c r="E113" s="220"/>
      <c r="F113" s="220"/>
      <c r="G113" s="220"/>
    </row>
    <row r="114" spans="1:7" x14ac:dyDescent="0.2">
      <c r="A114" s="220"/>
      <c r="B114" s="220"/>
      <c r="C114" s="220"/>
      <c r="D114" s="220"/>
      <c r="E114" s="220"/>
      <c r="F114" s="220"/>
      <c r="G114" s="220"/>
    </row>
    <row r="115" spans="1:7" x14ac:dyDescent="0.2">
      <c r="A115" s="220"/>
      <c r="B115" s="220"/>
      <c r="C115" s="220"/>
      <c r="D115" s="220"/>
      <c r="E115" s="220"/>
      <c r="F115" s="220"/>
      <c r="G115" s="220"/>
    </row>
    <row r="116" spans="1:7" x14ac:dyDescent="0.2">
      <c r="E116" s="166"/>
    </row>
    <row r="117" spans="1:7" x14ac:dyDescent="0.2">
      <c r="E117" s="166"/>
    </row>
    <row r="118" spans="1:7" x14ac:dyDescent="0.2">
      <c r="E118" s="166"/>
    </row>
    <row r="119" spans="1:7" x14ac:dyDescent="0.2">
      <c r="E119" s="166"/>
    </row>
    <row r="120" spans="1:7" x14ac:dyDescent="0.2">
      <c r="E120" s="166"/>
    </row>
    <row r="121" spans="1:7" x14ac:dyDescent="0.2">
      <c r="E121" s="166"/>
    </row>
    <row r="122" spans="1:7" x14ac:dyDescent="0.2">
      <c r="E122" s="166"/>
    </row>
    <row r="123" spans="1:7" x14ac:dyDescent="0.2">
      <c r="E123" s="166"/>
    </row>
    <row r="124" spans="1:7" x14ac:dyDescent="0.2">
      <c r="E124" s="166"/>
    </row>
    <row r="125" spans="1:7" x14ac:dyDescent="0.2">
      <c r="E125" s="166"/>
    </row>
    <row r="126" spans="1:7" x14ac:dyDescent="0.2">
      <c r="E126" s="166"/>
    </row>
    <row r="127" spans="1:7" x14ac:dyDescent="0.2">
      <c r="E127" s="166"/>
    </row>
    <row r="128" spans="1:7" x14ac:dyDescent="0.2">
      <c r="E128" s="166"/>
    </row>
    <row r="129" spans="5:5" x14ac:dyDescent="0.2">
      <c r="E129" s="166"/>
    </row>
    <row r="130" spans="5:5" x14ac:dyDescent="0.2">
      <c r="E130" s="166"/>
    </row>
    <row r="131" spans="5:5" x14ac:dyDescent="0.2">
      <c r="E131" s="166"/>
    </row>
    <row r="132" spans="5:5" x14ac:dyDescent="0.2">
      <c r="E132" s="166"/>
    </row>
    <row r="133" spans="5:5" x14ac:dyDescent="0.2">
      <c r="E133" s="166"/>
    </row>
    <row r="134" spans="5:5" x14ac:dyDescent="0.2">
      <c r="E134" s="166"/>
    </row>
    <row r="135" spans="5:5" x14ac:dyDescent="0.2">
      <c r="E135" s="166"/>
    </row>
    <row r="136" spans="5:5" x14ac:dyDescent="0.2">
      <c r="E136" s="166"/>
    </row>
    <row r="137" spans="5:5" x14ac:dyDescent="0.2">
      <c r="E137" s="166"/>
    </row>
    <row r="138" spans="5:5" x14ac:dyDescent="0.2">
      <c r="E138" s="166"/>
    </row>
    <row r="139" spans="5:5" x14ac:dyDescent="0.2">
      <c r="E139" s="166"/>
    </row>
    <row r="140" spans="5:5" x14ac:dyDescent="0.2">
      <c r="E140" s="166"/>
    </row>
    <row r="141" spans="5:5" x14ac:dyDescent="0.2">
      <c r="E141" s="166"/>
    </row>
    <row r="142" spans="5:5" x14ac:dyDescent="0.2">
      <c r="E142" s="166"/>
    </row>
    <row r="143" spans="5:5" x14ac:dyDescent="0.2">
      <c r="E143" s="166"/>
    </row>
    <row r="144" spans="5:5" x14ac:dyDescent="0.2">
      <c r="E144" s="166"/>
    </row>
    <row r="145" spans="1:7" x14ac:dyDescent="0.2">
      <c r="E145" s="166"/>
    </row>
    <row r="146" spans="1:7" x14ac:dyDescent="0.2">
      <c r="E146" s="166"/>
    </row>
    <row r="147" spans="1:7" x14ac:dyDescent="0.2">
      <c r="A147" s="221"/>
      <c r="B147" s="221"/>
    </row>
    <row r="148" spans="1:7" x14ac:dyDescent="0.2">
      <c r="A148" s="220"/>
      <c r="B148" s="220"/>
      <c r="C148" s="223"/>
      <c r="D148" s="223"/>
      <c r="E148" s="224"/>
      <c r="F148" s="223"/>
      <c r="G148" s="225"/>
    </row>
    <row r="149" spans="1:7" x14ac:dyDescent="0.2">
      <c r="A149" s="226"/>
      <c r="B149" s="226"/>
      <c r="C149" s="220"/>
      <c r="D149" s="220"/>
      <c r="E149" s="227"/>
      <c r="F149" s="220"/>
      <c r="G149" s="220"/>
    </row>
    <row r="150" spans="1:7" x14ac:dyDescent="0.2">
      <c r="A150" s="220"/>
      <c r="B150" s="220"/>
      <c r="C150" s="220"/>
      <c r="D150" s="220"/>
      <c r="E150" s="227"/>
      <c r="F150" s="220"/>
      <c r="G150" s="220"/>
    </row>
    <row r="151" spans="1:7" x14ac:dyDescent="0.2">
      <c r="A151" s="220"/>
      <c r="B151" s="220"/>
      <c r="C151" s="220"/>
      <c r="D151" s="220"/>
      <c r="E151" s="227"/>
      <c r="F151" s="220"/>
      <c r="G151" s="220"/>
    </row>
    <row r="152" spans="1:7" x14ac:dyDescent="0.2">
      <c r="A152" s="220"/>
      <c r="B152" s="220"/>
      <c r="C152" s="220"/>
      <c r="D152" s="220"/>
      <c r="E152" s="227"/>
      <c r="F152" s="220"/>
      <c r="G152" s="220"/>
    </row>
    <row r="153" spans="1:7" x14ac:dyDescent="0.2">
      <c r="A153" s="220"/>
      <c r="B153" s="220"/>
      <c r="C153" s="220"/>
      <c r="D153" s="220"/>
      <c r="E153" s="227"/>
      <c r="F153" s="220"/>
      <c r="G153" s="220"/>
    </row>
    <row r="154" spans="1:7" x14ac:dyDescent="0.2">
      <c r="A154" s="220"/>
      <c r="B154" s="220"/>
      <c r="C154" s="220"/>
      <c r="D154" s="220"/>
      <c r="E154" s="227"/>
      <c r="F154" s="220"/>
      <c r="G154" s="220"/>
    </row>
    <row r="155" spans="1:7" x14ac:dyDescent="0.2">
      <c r="A155" s="220"/>
      <c r="B155" s="220"/>
      <c r="C155" s="220"/>
      <c r="D155" s="220"/>
      <c r="E155" s="227"/>
      <c r="F155" s="220"/>
      <c r="G155" s="220"/>
    </row>
    <row r="156" spans="1:7" x14ac:dyDescent="0.2">
      <c r="A156" s="220"/>
      <c r="B156" s="220"/>
      <c r="C156" s="220"/>
      <c r="D156" s="220"/>
      <c r="E156" s="227"/>
      <c r="F156" s="220"/>
      <c r="G156" s="220"/>
    </row>
    <row r="157" spans="1:7" x14ac:dyDescent="0.2">
      <c r="A157" s="220"/>
      <c r="B157" s="220"/>
      <c r="C157" s="220"/>
      <c r="D157" s="220"/>
      <c r="E157" s="227"/>
      <c r="F157" s="220"/>
      <c r="G157" s="220"/>
    </row>
    <row r="158" spans="1:7" x14ac:dyDescent="0.2">
      <c r="A158" s="220"/>
      <c r="B158" s="220"/>
      <c r="C158" s="220"/>
      <c r="D158" s="220"/>
      <c r="E158" s="227"/>
      <c r="F158" s="220"/>
      <c r="G158" s="220"/>
    </row>
    <row r="159" spans="1:7" x14ac:dyDescent="0.2">
      <c r="A159" s="220"/>
      <c r="B159" s="220"/>
      <c r="C159" s="220"/>
      <c r="D159" s="220"/>
      <c r="E159" s="227"/>
      <c r="F159" s="220"/>
      <c r="G159" s="220"/>
    </row>
    <row r="160" spans="1:7" x14ac:dyDescent="0.2">
      <c r="A160" s="220"/>
      <c r="B160" s="220"/>
      <c r="C160" s="220"/>
      <c r="D160" s="220"/>
      <c r="E160" s="227"/>
      <c r="F160" s="220"/>
      <c r="G160" s="220"/>
    </row>
    <row r="161" spans="1:7" x14ac:dyDescent="0.2">
      <c r="A161" s="220"/>
      <c r="B161" s="220"/>
      <c r="C161" s="220"/>
      <c r="D161" s="220"/>
      <c r="E161" s="227"/>
      <c r="F161" s="220"/>
      <c r="G161" s="220"/>
    </row>
  </sheetData>
  <mergeCells count="43">
    <mergeCell ref="C81:D81"/>
    <mergeCell ref="C87:G87"/>
    <mergeCell ref="C74:G74"/>
    <mergeCell ref="C75:D75"/>
    <mergeCell ref="C76:D76"/>
    <mergeCell ref="C77:D77"/>
    <mergeCell ref="C79:D79"/>
    <mergeCell ref="C80:D80"/>
    <mergeCell ref="C64:D64"/>
    <mergeCell ref="C65:D65"/>
    <mergeCell ref="C66:D66"/>
    <mergeCell ref="C68:G68"/>
    <mergeCell ref="C70:G70"/>
    <mergeCell ref="C72:G72"/>
    <mergeCell ref="C53:G53"/>
    <mergeCell ref="C55:G55"/>
    <mergeCell ref="C57:G57"/>
    <mergeCell ref="C59:G59"/>
    <mergeCell ref="C61:G61"/>
    <mergeCell ref="C63:D63"/>
    <mergeCell ref="C39:D39"/>
    <mergeCell ref="C40:D40"/>
    <mergeCell ref="C42:G42"/>
    <mergeCell ref="C44:G44"/>
    <mergeCell ref="C46:G46"/>
    <mergeCell ref="C48:G48"/>
    <mergeCell ref="C34:G34"/>
    <mergeCell ref="C36:G36"/>
    <mergeCell ref="C37:D37"/>
    <mergeCell ref="C38:D38"/>
    <mergeCell ref="C15:G15"/>
    <mergeCell ref="C16:D16"/>
    <mergeCell ref="C17:D17"/>
    <mergeCell ref="C18:D18"/>
    <mergeCell ref="C20:G20"/>
    <mergeCell ref="C21:D21"/>
    <mergeCell ref="C22:D22"/>
    <mergeCell ref="A1:G1"/>
    <mergeCell ref="A3:B3"/>
    <mergeCell ref="A4:B4"/>
    <mergeCell ref="E4:G4"/>
    <mergeCell ref="C9:G9"/>
    <mergeCell ref="C11:G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AMD</cp:lastModifiedBy>
  <dcterms:created xsi:type="dcterms:W3CDTF">2016-07-13T17:50:28Z</dcterms:created>
  <dcterms:modified xsi:type="dcterms:W3CDTF">2016-07-13T17:51:08Z</dcterms:modified>
</cp:coreProperties>
</file>